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YandexDisk\ТССР\Положения\2025 год\"/>
    </mc:Choice>
  </mc:AlternateContent>
  <bookViews>
    <workbookView xWindow="360" yWindow="15" windowWidth="20955" windowHeight="9720"/>
  </bookViews>
  <sheets>
    <sheet name="Общий" sheetId="1" r:id="rId1"/>
  </sheets>
  <externalReferences>
    <externalReference r:id="rId2"/>
  </externalReferences>
  <definedNames>
    <definedName name="_FilterDatabase" localSheetId="0" hidden="1">Общий!$5:$180</definedName>
    <definedName name="_xlnm._FilterDatabase" localSheetId="0" hidden="1">Общий!$A$5:$L$180</definedName>
    <definedName name="Print_Area">#REF!</definedName>
    <definedName name="Print_Titles" localSheetId="0">Общий!$5:$5</definedName>
    <definedName name="_xlnm.Print_Area" localSheetId="0">Общий!$A$1:$L$180</definedName>
  </definedNames>
  <calcPr calcId="162913"/>
</workbook>
</file>

<file path=xl/calcChain.xml><?xml version="1.0" encoding="utf-8"?>
<calcChain xmlns="http://schemas.openxmlformats.org/spreadsheetml/2006/main">
  <c r="B177" i="1" l="1"/>
  <c r="C177" i="1"/>
  <c r="D177" i="1"/>
  <c r="E177" i="1"/>
  <c r="F177" i="1"/>
  <c r="G177" i="1"/>
  <c r="H177" i="1"/>
  <c r="I177" i="1"/>
  <c r="J177" i="1"/>
  <c r="K177" i="1"/>
  <c r="L177" i="1"/>
  <c r="B178" i="1"/>
  <c r="C178" i="1"/>
  <c r="D178" i="1"/>
  <c r="E178" i="1"/>
  <c r="F178" i="1"/>
  <c r="G178" i="1"/>
  <c r="H178" i="1"/>
  <c r="I178" i="1"/>
  <c r="J178" i="1"/>
  <c r="K178" i="1"/>
  <c r="L178" i="1"/>
  <c r="B176" i="1"/>
  <c r="C176" i="1"/>
  <c r="D176" i="1"/>
  <c r="E176" i="1"/>
  <c r="F176" i="1"/>
  <c r="G176" i="1"/>
  <c r="H176" i="1"/>
  <c r="I176" i="1"/>
  <c r="J176" i="1"/>
  <c r="K176" i="1"/>
  <c r="L176" i="1"/>
  <c r="B30" i="1"/>
  <c r="C30" i="1"/>
  <c r="D30" i="1"/>
  <c r="E30" i="1"/>
  <c r="F30" i="1"/>
  <c r="G30" i="1"/>
  <c r="H30" i="1"/>
  <c r="I30" i="1"/>
  <c r="J30" i="1"/>
  <c r="K30" i="1"/>
  <c r="L30" i="1"/>
  <c r="C9" i="1"/>
  <c r="D9" i="1"/>
  <c r="E9" i="1"/>
  <c r="F9" i="1"/>
  <c r="G9" i="1"/>
  <c r="H9" i="1"/>
  <c r="I9" i="1"/>
  <c r="J9" i="1"/>
  <c r="K9" i="1"/>
  <c r="L9" i="1"/>
  <c r="C10" i="1"/>
  <c r="D10" i="1"/>
  <c r="E10" i="1"/>
  <c r="F10" i="1"/>
  <c r="G10" i="1"/>
  <c r="H10" i="1"/>
  <c r="I10" i="1"/>
  <c r="J10" i="1"/>
  <c r="K10" i="1"/>
  <c r="L10" i="1"/>
  <c r="C11" i="1"/>
  <c r="D11" i="1"/>
  <c r="E11" i="1"/>
  <c r="F11" i="1"/>
  <c r="G11" i="1"/>
  <c r="H11" i="1"/>
  <c r="I11" i="1"/>
  <c r="J11" i="1"/>
  <c r="K11" i="1"/>
  <c r="L11" i="1"/>
  <c r="C12" i="1"/>
  <c r="D12" i="1"/>
  <c r="E12" i="1"/>
  <c r="F12" i="1"/>
  <c r="G12" i="1"/>
  <c r="H12" i="1"/>
  <c r="I12" i="1"/>
  <c r="J12" i="1"/>
  <c r="K12" i="1"/>
  <c r="L12" i="1"/>
  <c r="C13" i="1"/>
  <c r="D13" i="1"/>
  <c r="E13" i="1"/>
  <c r="F13" i="1"/>
  <c r="G13" i="1"/>
  <c r="H13" i="1"/>
  <c r="I13" i="1"/>
  <c r="J13" i="1"/>
  <c r="K13" i="1"/>
  <c r="L13" i="1"/>
  <c r="C14" i="1"/>
  <c r="D14" i="1"/>
  <c r="E14" i="1"/>
  <c r="F14" i="1"/>
  <c r="G14" i="1"/>
  <c r="H14" i="1"/>
  <c r="I14" i="1"/>
  <c r="J14" i="1"/>
  <c r="K14" i="1"/>
  <c r="L14" i="1"/>
  <c r="C15" i="1"/>
  <c r="D15" i="1"/>
  <c r="E15" i="1"/>
  <c r="F15" i="1"/>
  <c r="G15" i="1"/>
  <c r="H15" i="1"/>
  <c r="I15" i="1"/>
  <c r="J15" i="1"/>
  <c r="K15" i="1"/>
  <c r="L15" i="1"/>
  <c r="C16" i="1"/>
  <c r="D16" i="1"/>
  <c r="E16" i="1"/>
  <c r="F16" i="1"/>
  <c r="G16" i="1"/>
  <c r="H16" i="1"/>
  <c r="I16" i="1"/>
  <c r="J16" i="1"/>
  <c r="K16" i="1"/>
  <c r="L16" i="1"/>
  <c r="C17" i="1"/>
  <c r="D17" i="1"/>
  <c r="E17" i="1"/>
  <c r="F17" i="1"/>
  <c r="G17" i="1"/>
  <c r="H17" i="1"/>
  <c r="I17" i="1"/>
  <c r="J17" i="1"/>
  <c r="K17" i="1"/>
  <c r="L17" i="1"/>
  <c r="C18" i="1"/>
  <c r="D18" i="1"/>
  <c r="E18" i="1"/>
  <c r="F18" i="1"/>
  <c r="G18" i="1"/>
  <c r="H18" i="1"/>
  <c r="I18" i="1"/>
  <c r="J18" i="1"/>
  <c r="K18" i="1"/>
  <c r="L18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H20" i="1"/>
  <c r="I20" i="1"/>
  <c r="J20" i="1"/>
  <c r="K20" i="1"/>
  <c r="L20" i="1"/>
  <c r="C21" i="1"/>
  <c r="D21" i="1"/>
  <c r="E21" i="1"/>
  <c r="F21" i="1"/>
  <c r="G21" i="1"/>
  <c r="H21" i="1"/>
  <c r="I21" i="1"/>
  <c r="J21" i="1"/>
  <c r="K21" i="1"/>
  <c r="L21" i="1"/>
  <c r="C22" i="1"/>
  <c r="D22" i="1"/>
  <c r="E22" i="1"/>
  <c r="F22" i="1"/>
  <c r="G22" i="1"/>
  <c r="H22" i="1"/>
  <c r="I22" i="1"/>
  <c r="J22" i="1"/>
  <c r="K22" i="1"/>
  <c r="L22" i="1"/>
  <c r="C23" i="1"/>
  <c r="D23" i="1"/>
  <c r="E23" i="1"/>
  <c r="F23" i="1"/>
  <c r="G23" i="1"/>
  <c r="H23" i="1"/>
  <c r="I23" i="1"/>
  <c r="J23" i="1"/>
  <c r="K23" i="1"/>
  <c r="L23" i="1"/>
  <c r="C24" i="1"/>
  <c r="D24" i="1"/>
  <c r="E24" i="1"/>
  <c r="F24" i="1"/>
  <c r="G24" i="1"/>
  <c r="H24" i="1"/>
  <c r="I24" i="1"/>
  <c r="J24" i="1"/>
  <c r="K24" i="1"/>
  <c r="L24" i="1"/>
  <c r="C25" i="1"/>
  <c r="D25" i="1"/>
  <c r="E25" i="1"/>
  <c r="F25" i="1"/>
  <c r="G25" i="1"/>
  <c r="H25" i="1"/>
  <c r="I25" i="1"/>
  <c r="J25" i="1"/>
  <c r="K25" i="1"/>
  <c r="L25" i="1"/>
  <c r="B24" i="1"/>
  <c r="B23" i="1"/>
  <c r="L179" i="1" l="1"/>
  <c r="K179" i="1"/>
  <c r="J179" i="1"/>
  <c r="I179" i="1"/>
  <c r="H179" i="1"/>
  <c r="G179" i="1"/>
  <c r="F179" i="1"/>
  <c r="E179" i="1"/>
  <c r="D179" i="1"/>
  <c r="C179" i="1"/>
  <c r="L175" i="1"/>
  <c r="K175" i="1"/>
  <c r="J175" i="1"/>
  <c r="I175" i="1"/>
  <c r="H175" i="1"/>
  <c r="G175" i="1"/>
  <c r="F175" i="1"/>
  <c r="E175" i="1"/>
  <c r="D175" i="1"/>
  <c r="C175" i="1"/>
  <c r="L174" i="1"/>
  <c r="K174" i="1"/>
  <c r="J174" i="1"/>
  <c r="I174" i="1"/>
  <c r="H174" i="1"/>
  <c r="G174" i="1"/>
  <c r="F174" i="1"/>
  <c r="E174" i="1"/>
  <c r="D174" i="1"/>
  <c r="C174" i="1"/>
  <c r="L173" i="1"/>
  <c r="K173" i="1"/>
  <c r="J173" i="1"/>
  <c r="I173" i="1"/>
  <c r="H173" i="1"/>
  <c r="G173" i="1"/>
  <c r="F173" i="1"/>
  <c r="E173" i="1"/>
  <c r="D173" i="1"/>
  <c r="C173" i="1"/>
  <c r="L172" i="1"/>
  <c r="K172" i="1"/>
  <c r="J172" i="1"/>
  <c r="I172" i="1"/>
  <c r="H172" i="1"/>
  <c r="G172" i="1"/>
  <c r="F172" i="1"/>
  <c r="E172" i="1"/>
  <c r="D172" i="1"/>
  <c r="C172" i="1"/>
  <c r="L171" i="1"/>
  <c r="K171" i="1"/>
  <c r="J171" i="1"/>
  <c r="I171" i="1"/>
  <c r="H171" i="1"/>
  <c r="G171" i="1"/>
  <c r="F171" i="1"/>
  <c r="E171" i="1"/>
  <c r="D171" i="1"/>
  <c r="C171" i="1"/>
  <c r="L170" i="1"/>
  <c r="K170" i="1"/>
  <c r="J170" i="1"/>
  <c r="I170" i="1"/>
  <c r="H170" i="1"/>
  <c r="G170" i="1"/>
  <c r="F170" i="1"/>
  <c r="E170" i="1"/>
  <c r="D170" i="1"/>
  <c r="C170" i="1"/>
  <c r="L169" i="1"/>
  <c r="K169" i="1"/>
  <c r="J169" i="1"/>
  <c r="I169" i="1"/>
  <c r="H169" i="1"/>
  <c r="G169" i="1"/>
  <c r="F169" i="1"/>
  <c r="E169" i="1"/>
  <c r="D169" i="1"/>
  <c r="C169" i="1"/>
  <c r="L168" i="1"/>
  <c r="K168" i="1"/>
  <c r="J168" i="1"/>
  <c r="I168" i="1"/>
  <c r="H168" i="1"/>
  <c r="G168" i="1"/>
  <c r="F168" i="1"/>
  <c r="E168" i="1"/>
  <c r="D168" i="1"/>
  <c r="C168" i="1"/>
  <c r="L167" i="1"/>
  <c r="K167" i="1"/>
  <c r="J167" i="1"/>
  <c r="I167" i="1"/>
  <c r="H167" i="1"/>
  <c r="G167" i="1"/>
  <c r="F167" i="1"/>
  <c r="E167" i="1"/>
  <c r="D167" i="1"/>
  <c r="C167" i="1"/>
  <c r="L166" i="1"/>
  <c r="K166" i="1"/>
  <c r="J166" i="1"/>
  <c r="I166" i="1"/>
  <c r="H166" i="1"/>
  <c r="G166" i="1"/>
  <c r="F166" i="1"/>
  <c r="E166" i="1"/>
  <c r="D166" i="1"/>
  <c r="C166" i="1"/>
  <c r="L165" i="1"/>
  <c r="K165" i="1"/>
  <c r="J165" i="1"/>
  <c r="I165" i="1"/>
  <c r="H165" i="1"/>
  <c r="G165" i="1"/>
  <c r="F165" i="1"/>
  <c r="E165" i="1"/>
  <c r="D165" i="1"/>
  <c r="C165" i="1"/>
  <c r="L164" i="1"/>
  <c r="K164" i="1"/>
  <c r="J164" i="1"/>
  <c r="I164" i="1"/>
  <c r="H164" i="1"/>
  <c r="G164" i="1"/>
  <c r="F164" i="1"/>
  <c r="E164" i="1"/>
  <c r="D164" i="1"/>
  <c r="C164" i="1"/>
  <c r="L163" i="1"/>
  <c r="K163" i="1"/>
  <c r="J163" i="1"/>
  <c r="I163" i="1"/>
  <c r="H163" i="1"/>
  <c r="G163" i="1"/>
  <c r="F163" i="1"/>
  <c r="E163" i="1"/>
  <c r="D163" i="1"/>
  <c r="C163" i="1"/>
  <c r="L162" i="1"/>
  <c r="K162" i="1"/>
  <c r="J162" i="1"/>
  <c r="I162" i="1"/>
  <c r="H162" i="1"/>
  <c r="G162" i="1"/>
  <c r="F162" i="1"/>
  <c r="E162" i="1"/>
  <c r="D162" i="1"/>
  <c r="C162" i="1"/>
  <c r="L161" i="1"/>
  <c r="K161" i="1"/>
  <c r="J161" i="1"/>
  <c r="I161" i="1"/>
  <c r="H161" i="1"/>
  <c r="G161" i="1"/>
  <c r="F161" i="1"/>
  <c r="E161" i="1"/>
  <c r="D161" i="1"/>
  <c r="C161" i="1"/>
  <c r="L160" i="1"/>
  <c r="K160" i="1"/>
  <c r="J160" i="1"/>
  <c r="I160" i="1"/>
  <c r="H160" i="1"/>
  <c r="G160" i="1"/>
  <c r="F160" i="1"/>
  <c r="E160" i="1"/>
  <c r="D160" i="1"/>
  <c r="C160" i="1"/>
  <c r="L159" i="1"/>
  <c r="K159" i="1"/>
  <c r="J159" i="1"/>
  <c r="I159" i="1"/>
  <c r="H159" i="1"/>
  <c r="G159" i="1"/>
  <c r="F159" i="1"/>
  <c r="E159" i="1"/>
  <c r="D159" i="1"/>
  <c r="C159" i="1"/>
  <c r="L158" i="1"/>
  <c r="K158" i="1"/>
  <c r="J158" i="1"/>
  <c r="I158" i="1"/>
  <c r="H158" i="1"/>
  <c r="G158" i="1"/>
  <c r="F158" i="1"/>
  <c r="E158" i="1"/>
  <c r="D158" i="1"/>
  <c r="C158" i="1"/>
  <c r="L157" i="1"/>
  <c r="K157" i="1"/>
  <c r="J157" i="1"/>
  <c r="I157" i="1"/>
  <c r="H157" i="1"/>
  <c r="G157" i="1"/>
  <c r="F157" i="1"/>
  <c r="E157" i="1"/>
  <c r="D157" i="1"/>
  <c r="C157" i="1"/>
  <c r="L156" i="1"/>
  <c r="K156" i="1"/>
  <c r="J156" i="1"/>
  <c r="I156" i="1"/>
  <c r="H156" i="1"/>
  <c r="G156" i="1"/>
  <c r="F156" i="1"/>
  <c r="E156" i="1"/>
  <c r="D156" i="1"/>
  <c r="C156" i="1"/>
  <c r="L155" i="1"/>
  <c r="K155" i="1"/>
  <c r="J155" i="1"/>
  <c r="I155" i="1"/>
  <c r="H155" i="1"/>
  <c r="G155" i="1"/>
  <c r="F155" i="1"/>
  <c r="E155" i="1"/>
  <c r="D155" i="1"/>
  <c r="C155" i="1"/>
  <c r="L154" i="1"/>
  <c r="K154" i="1"/>
  <c r="J154" i="1"/>
  <c r="I154" i="1"/>
  <c r="H154" i="1"/>
  <c r="G154" i="1"/>
  <c r="F154" i="1"/>
  <c r="E154" i="1"/>
  <c r="D154" i="1"/>
  <c r="C154" i="1"/>
  <c r="L153" i="1"/>
  <c r="K153" i="1"/>
  <c r="J153" i="1"/>
  <c r="I153" i="1"/>
  <c r="H153" i="1"/>
  <c r="G153" i="1"/>
  <c r="F153" i="1"/>
  <c r="E153" i="1"/>
  <c r="D153" i="1"/>
  <c r="C153" i="1"/>
  <c r="L152" i="1"/>
  <c r="K152" i="1"/>
  <c r="J152" i="1"/>
  <c r="I152" i="1"/>
  <c r="H152" i="1"/>
  <c r="G152" i="1"/>
  <c r="F152" i="1"/>
  <c r="E152" i="1"/>
  <c r="D152" i="1"/>
  <c r="C152" i="1"/>
  <c r="L151" i="1"/>
  <c r="K151" i="1"/>
  <c r="J151" i="1"/>
  <c r="I151" i="1"/>
  <c r="H151" i="1"/>
  <c r="G151" i="1"/>
  <c r="F151" i="1"/>
  <c r="E151" i="1"/>
  <c r="D151" i="1"/>
  <c r="C151" i="1"/>
  <c r="L150" i="1"/>
  <c r="K150" i="1"/>
  <c r="J150" i="1"/>
  <c r="I150" i="1"/>
  <c r="H150" i="1"/>
  <c r="G150" i="1"/>
  <c r="F150" i="1"/>
  <c r="E150" i="1"/>
  <c r="D150" i="1"/>
  <c r="C150" i="1"/>
  <c r="L149" i="1"/>
  <c r="K149" i="1"/>
  <c r="J149" i="1"/>
  <c r="I149" i="1"/>
  <c r="H149" i="1"/>
  <c r="G149" i="1"/>
  <c r="F149" i="1"/>
  <c r="E149" i="1"/>
  <c r="D149" i="1"/>
  <c r="C149" i="1"/>
  <c r="L148" i="1"/>
  <c r="K148" i="1"/>
  <c r="J148" i="1"/>
  <c r="I148" i="1"/>
  <c r="H148" i="1"/>
  <c r="G148" i="1"/>
  <c r="F148" i="1"/>
  <c r="E148" i="1"/>
  <c r="D148" i="1"/>
  <c r="C148" i="1"/>
  <c r="L147" i="1"/>
  <c r="K147" i="1"/>
  <c r="J147" i="1"/>
  <c r="I147" i="1"/>
  <c r="H147" i="1"/>
  <c r="G147" i="1"/>
  <c r="F147" i="1"/>
  <c r="E147" i="1"/>
  <c r="D147" i="1"/>
  <c r="C147" i="1"/>
  <c r="L146" i="1"/>
  <c r="K146" i="1"/>
  <c r="J146" i="1"/>
  <c r="I146" i="1"/>
  <c r="H146" i="1"/>
  <c r="G146" i="1"/>
  <c r="F146" i="1"/>
  <c r="E146" i="1"/>
  <c r="D146" i="1"/>
  <c r="C146" i="1"/>
  <c r="L145" i="1"/>
  <c r="K145" i="1"/>
  <c r="J145" i="1"/>
  <c r="I145" i="1"/>
  <c r="H145" i="1"/>
  <c r="G145" i="1"/>
  <c r="F145" i="1"/>
  <c r="E145" i="1"/>
  <c r="D145" i="1"/>
  <c r="C145" i="1"/>
  <c r="L144" i="1"/>
  <c r="K144" i="1"/>
  <c r="J144" i="1"/>
  <c r="I144" i="1"/>
  <c r="H144" i="1"/>
  <c r="G144" i="1"/>
  <c r="F144" i="1"/>
  <c r="E144" i="1"/>
  <c r="D144" i="1"/>
  <c r="C144" i="1"/>
  <c r="L143" i="1"/>
  <c r="K143" i="1"/>
  <c r="J143" i="1"/>
  <c r="I143" i="1"/>
  <c r="H143" i="1"/>
  <c r="G143" i="1"/>
  <c r="F143" i="1"/>
  <c r="E143" i="1"/>
  <c r="D143" i="1"/>
  <c r="C143" i="1"/>
  <c r="L142" i="1"/>
  <c r="K142" i="1"/>
  <c r="J142" i="1"/>
  <c r="I142" i="1"/>
  <c r="H142" i="1"/>
  <c r="G142" i="1"/>
  <c r="F142" i="1"/>
  <c r="E142" i="1"/>
  <c r="D142" i="1"/>
  <c r="C142" i="1"/>
  <c r="L141" i="1"/>
  <c r="K141" i="1"/>
  <c r="J141" i="1"/>
  <c r="I141" i="1"/>
  <c r="H141" i="1"/>
  <c r="G141" i="1"/>
  <c r="F141" i="1"/>
  <c r="E141" i="1"/>
  <c r="D141" i="1"/>
  <c r="C141" i="1"/>
  <c r="L140" i="1"/>
  <c r="K140" i="1"/>
  <c r="J140" i="1"/>
  <c r="I140" i="1"/>
  <c r="H140" i="1"/>
  <c r="G140" i="1"/>
  <c r="F140" i="1"/>
  <c r="E140" i="1"/>
  <c r="D140" i="1"/>
  <c r="C140" i="1"/>
  <c r="L139" i="1"/>
  <c r="K139" i="1"/>
  <c r="J139" i="1"/>
  <c r="I139" i="1"/>
  <c r="H139" i="1"/>
  <c r="G139" i="1"/>
  <c r="F139" i="1"/>
  <c r="E139" i="1"/>
  <c r="D139" i="1"/>
  <c r="C139" i="1"/>
  <c r="L138" i="1"/>
  <c r="K138" i="1"/>
  <c r="J138" i="1"/>
  <c r="I138" i="1"/>
  <c r="H138" i="1"/>
  <c r="G138" i="1"/>
  <c r="F138" i="1"/>
  <c r="E138" i="1"/>
  <c r="D138" i="1"/>
  <c r="C138" i="1"/>
  <c r="L137" i="1"/>
  <c r="K137" i="1"/>
  <c r="J137" i="1"/>
  <c r="I137" i="1"/>
  <c r="H137" i="1"/>
  <c r="G137" i="1"/>
  <c r="F137" i="1"/>
  <c r="E137" i="1"/>
  <c r="D137" i="1"/>
  <c r="C137" i="1"/>
  <c r="L136" i="1"/>
  <c r="K136" i="1"/>
  <c r="J136" i="1"/>
  <c r="I136" i="1"/>
  <c r="H136" i="1"/>
  <c r="G136" i="1"/>
  <c r="F136" i="1"/>
  <c r="E136" i="1"/>
  <c r="D136" i="1"/>
  <c r="C136" i="1"/>
  <c r="L135" i="1"/>
  <c r="K135" i="1"/>
  <c r="J135" i="1"/>
  <c r="I135" i="1"/>
  <c r="H135" i="1"/>
  <c r="G135" i="1"/>
  <c r="F135" i="1"/>
  <c r="E135" i="1"/>
  <c r="D135" i="1"/>
  <c r="C135" i="1"/>
  <c r="L134" i="1"/>
  <c r="K134" i="1"/>
  <c r="J134" i="1"/>
  <c r="I134" i="1"/>
  <c r="H134" i="1"/>
  <c r="G134" i="1"/>
  <c r="F134" i="1"/>
  <c r="E134" i="1"/>
  <c r="D134" i="1"/>
  <c r="C134" i="1"/>
  <c r="L133" i="1"/>
  <c r="K133" i="1"/>
  <c r="J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C130" i="1"/>
  <c r="L129" i="1"/>
  <c r="K129" i="1"/>
  <c r="J129" i="1"/>
  <c r="I129" i="1"/>
  <c r="H129" i="1"/>
  <c r="G129" i="1"/>
  <c r="F129" i="1"/>
  <c r="E129" i="1"/>
  <c r="D129" i="1"/>
  <c r="C129" i="1"/>
  <c r="L128" i="1"/>
  <c r="K128" i="1"/>
  <c r="J128" i="1"/>
  <c r="I128" i="1"/>
  <c r="H128" i="1"/>
  <c r="G128" i="1"/>
  <c r="F128" i="1"/>
  <c r="E128" i="1"/>
  <c r="D128" i="1"/>
  <c r="C128" i="1"/>
  <c r="L127" i="1"/>
  <c r="K127" i="1"/>
  <c r="J127" i="1"/>
  <c r="I127" i="1"/>
  <c r="H127" i="1"/>
  <c r="G127" i="1"/>
  <c r="F127" i="1"/>
  <c r="E127" i="1"/>
  <c r="D127" i="1"/>
  <c r="C127" i="1"/>
  <c r="L126" i="1"/>
  <c r="K126" i="1"/>
  <c r="J126" i="1"/>
  <c r="I126" i="1"/>
  <c r="H126" i="1"/>
  <c r="G126" i="1"/>
  <c r="F126" i="1"/>
  <c r="E126" i="1"/>
  <c r="D126" i="1"/>
  <c r="C126" i="1"/>
  <c r="L125" i="1"/>
  <c r="K125" i="1"/>
  <c r="J125" i="1"/>
  <c r="I125" i="1"/>
  <c r="H125" i="1"/>
  <c r="G125" i="1"/>
  <c r="F125" i="1"/>
  <c r="E125" i="1"/>
  <c r="D125" i="1"/>
  <c r="C125" i="1"/>
  <c r="L124" i="1"/>
  <c r="K124" i="1"/>
  <c r="J124" i="1"/>
  <c r="I124" i="1"/>
  <c r="H124" i="1"/>
  <c r="G124" i="1"/>
  <c r="F124" i="1"/>
  <c r="E124" i="1"/>
  <c r="D124" i="1"/>
  <c r="C124" i="1"/>
  <c r="L123" i="1"/>
  <c r="K123" i="1"/>
  <c r="J123" i="1"/>
  <c r="I123" i="1"/>
  <c r="H123" i="1"/>
  <c r="G123" i="1"/>
  <c r="F123" i="1"/>
  <c r="E123" i="1"/>
  <c r="D123" i="1"/>
  <c r="C123" i="1"/>
  <c r="L122" i="1"/>
  <c r="K122" i="1"/>
  <c r="J122" i="1"/>
  <c r="I122" i="1"/>
  <c r="H122" i="1"/>
  <c r="G122" i="1"/>
  <c r="F122" i="1"/>
  <c r="E122" i="1"/>
  <c r="D122" i="1"/>
  <c r="C122" i="1"/>
  <c r="L121" i="1"/>
  <c r="K121" i="1"/>
  <c r="J121" i="1"/>
  <c r="I121" i="1"/>
  <c r="H121" i="1"/>
  <c r="G121" i="1"/>
  <c r="F121" i="1"/>
  <c r="E121" i="1"/>
  <c r="D121" i="1"/>
  <c r="C121" i="1"/>
  <c r="L120" i="1"/>
  <c r="K120" i="1"/>
  <c r="J120" i="1"/>
  <c r="I120" i="1"/>
  <c r="H120" i="1"/>
  <c r="G120" i="1"/>
  <c r="F120" i="1"/>
  <c r="E120" i="1"/>
  <c r="D120" i="1"/>
  <c r="C120" i="1"/>
  <c r="L119" i="1"/>
  <c r="K119" i="1"/>
  <c r="J119" i="1"/>
  <c r="I119" i="1"/>
  <c r="H119" i="1"/>
  <c r="G119" i="1"/>
  <c r="F119" i="1"/>
  <c r="E119" i="1"/>
  <c r="D119" i="1"/>
  <c r="C119" i="1"/>
  <c r="L118" i="1"/>
  <c r="K118" i="1"/>
  <c r="J118" i="1"/>
  <c r="I118" i="1"/>
  <c r="H118" i="1"/>
  <c r="G118" i="1"/>
  <c r="F118" i="1"/>
  <c r="E118" i="1"/>
  <c r="D118" i="1"/>
  <c r="C118" i="1"/>
  <c r="L117" i="1"/>
  <c r="K117" i="1"/>
  <c r="J117" i="1"/>
  <c r="I117" i="1"/>
  <c r="H117" i="1"/>
  <c r="G117" i="1"/>
  <c r="F117" i="1"/>
  <c r="E117" i="1"/>
  <c r="D117" i="1"/>
  <c r="C117" i="1"/>
  <c r="L116" i="1"/>
  <c r="K116" i="1"/>
  <c r="J116" i="1"/>
  <c r="I116" i="1"/>
  <c r="H116" i="1"/>
  <c r="G116" i="1"/>
  <c r="F116" i="1"/>
  <c r="E116" i="1"/>
  <c r="D116" i="1"/>
  <c r="C116" i="1"/>
  <c r="L115" i="1"/>
  <c r="K115" i="1"/>
  <c r="J115" i="1"/>
  <c r="I115" i="1"/>
  <c r="H115" i="1"/>
  <c r="G115" i="1"/>
  <c r="F115" i="1"/>
  <c r="E115" i="1"/>
  <c r="D115" i="1"/>
  <c r="C115" i="1"/>
  <c r="L114" i="1"/>
  <c r="K114" i="1"/>
  <c r="J114" i="1"/>
  <c r="I114" i="1"/>
  <c r="H114" i="1"/>
  <c r="G114" i="1"/>
  <c r="F114" i="1"/>
  <c r="E114" i="1"/>
  <c r="D114" i="1"/>
  <c r="C114" i="1"/>
  <c r="L113" i="1"/>
  <c r="K113" i="1"/>
  <c r="J113" i="1"/>
  <c r="I113" i="1"/>
  <c r="H113" i="1"/>
  <c r="G113" i="1"/>
  <c r="F113" i="1"/>
  <c r="E113" i="1"/>
  <c r="D113" i="1"/>
  <c r="C113" i="1"/>
  <c r="L112" i="1"/>
  <c r="K112" i="1"/>
  <c r="J112" i="1"/>
  <c r="I112" i="1"/>
  <c r="H112" i="1"/>
  <c r="G112" i="1"/>
  <c r="F112" i="1"/>
  <c r="E112" i="1"/>
  <c r="D112" i="1"/>
  <c r="C112" i="1"/>
  <c r="L111" i="1"/>
  <c r="K111" i="1"/>
  <c r="J111" i="1"/>
  <c r="I111" i="1"/>
  <c r="H111" i="1"/>
  <c r="G111" i="1"/>
  <c r="F111" i="1"/>
  <c r="E111" i="1"/>
  <c r="D111" i="1"/>
  <c r="C111" i="1"/>
  <c r="L110" i="1"/>
  <c r="K110" i="1"/>
  <c r="J110" i="1"/>
  <c r="I110" i="1"/>
  <c r="H110" i="1"/>
  <c r="G110" i="1"/>
  <c r="F110" i="1"/>
  <c r="E110" i="1"/>
  <c r="D110" i="1"/>
  <c r="C110" i="1"/>
  <c r="L109" i="1"/>
  <c r="K109" i="1"/>
  <c r="J109" i="1"/>
  <c r="I109" i="1"/>
  <c r="H109" i="1"/>
  <c r="G109" i="1"/>
  <c r="F109" i="1"/>
  <c r="E109" i="1"/>
  <c r="D109" i="1"/>
  <c r="C109" i="1"/>
  <c r="L108" i="1"/>
  <c r="K108" i="1"/>
  <c r="J108" i="1"/>
  <c r="I108" i="1"/>
  <c r="H108" i="1"/>
  <c r="G108" i="1"/>
  <c r="F108" i="1"/>
  <c r="E108" i="1"/>
  <c r="D108" i="1"/>
  <c r="C108" i="1"/>
  <c r="L107" i="1"/>
  <c r="K107" i="1"/>
  <c r="J107" i="1"/>
  <c r="I107" i="1"/>
  <c r="H107" i="1"/>
  <c r="G107" i="1"/>
  <c r="F107" i="1"/>
  <c r="E107" i="1"/>
  <c r="D107" i="1"/>
  <c r="C107" i="1"/>
  <c r="L106" i="1"/>
  <c r="K106" i="1"/>
  <c r="J106" i="1"/>
  <c r="I106" i="1"/>
  <c r="H106" i="1"/>
  <c r="G106" i="1"/>
  <c r="F106" i="1"/>
  <c r="E106" i="1"/>
  <c r="D106" i="1"/>
  <c r="C106" i="1"/>
  <c r="L105" i="1"/>
  <c r="K105" i="1"/>
  <c r="J105" i="1"/>
  <c r="I105" i="1"/>
  <c r="H105" i="1"/>
  <c r="G105" i="1"/>
  <c r="F105" i="1"/>
  <c r="E105" i="1"/>
  <c r="D105" i="1"/>
  <c r="C105" i="1"/>
  <c r="L104" i="1"/>
  <c r="K104" i="1"/>
  <c r="J104" i="1"/>
  <c r="I104" i="1"/>
  <c r="H104" i="1"/>
  <c r="G104" i="1"/>
  <c r="F104" i="1"/>
  <c r="E104" i="1"/>
  <c r="D104" i="1"/>
  <c r="C104" i="1"/>
  <c r="L103" i="1"/>
  <c r="K103" i="1"/>
  <c r="J103" i="1"/>
  <c r="I103" i="1"/>
  <c r="H103" i="1"/>
  <c r="G103" i="1"/>
  <c r="F103" i="1"/>
  <c r="E103" i="1"/>
  <c r="D103" i="1"/>
  <c r="C103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C100" i="1"/>
  <c r="L98" i="1"/>
  <c r="K98" i="1"/>
  <c r="J98" i="1"/>
  <c r="I98" i="1"/>
  <c r="H98" i="1"/>
  <c r="G98" i="1"/>
  <c r="F98" i="1"/>
  <c r="E98" i="1"/>
  <c r="D98" i="1"/>
  <c r="C98" i="1"/>
  <c r="L97" i="1"/>
  <c r="K97" i="1"/>
  <c r="J97" i="1"/>
  <c r="I97" i="1"/>
  <c r="H97" i="1"/>
  <c r="G97" i="1"/>
  <c r="F97" i="1"/>
  <c r="E97" i="1"/>
  <c r="D97" i="1"/>
  <c r="C97" i="1"/>
  <c r="L96" i="1"/>
  <c r="K96" i="1"/>
  <c r="J96" i="1"/>
  <c r="I96" i="1"/>
  <c r="H96" i="1"/>
  <c r="G96" i="1"/>
  <c r="F96" i="1"/>
  <c r="E96" i="1"/>
  <c r="D96" i="1"/>
  <c r="C96" i="1"/>
  <c r="L95" i="1"/>
  <c r="K95" i="1"/>
  <c r="J95" i="1"/>
  <c r="I95" i="1"/>
  <c r="H95" i="1"/>
  <c r="G95" i="1"/>
  <c r="F95" i="1"/>
  <c r="E95" i="1"/>
  <c r="D95" i="1"/>
  <c r="C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C90" i="1"/>
  <c r="L89" i="1"/>
  <c r="K89" i="1"/>
  <c r="J89" i="1"/>
  <c r="I89" i="1"/>
  <c r="H89" i="1"/>
  <c r="G89" i="1"/>
  <c r="F89" i="1"/>
  <c r="E89" i="1"/>
  <c r="D89" i="1"/>
  <c r="C89" i="1"/>
  <c r="L88" i="1"/>
  <c r="K88" i="1"/>
  <c r="J88" i="1"/>
  <c r="I88" i="1"/>
  <c r="H88" i="1"/>
  <c r="G88" i="1"/>
  <c r="F88" i="1"/>
  <c r="E88" i="1"/>
  <c r="D88" i="1"/>
  <c r="C88" i="1"/>
  <c r="L87" i="1"/>
  <c r="K87" i="1"/>
  <c r="J87" i="1"/>
  <c r="I87" i="1"/>
  <c r="H87" i="1"/>
  <c r="G87" i="1"/>
  <c r="F87" i="1"/>
  <c r="E87" i="1"/>
  <c r="D87" i="1"/>
  <c r="C87" i="1"/>
  <c r="L86" i="1"/>
  <c r="K86" i="1"/>
  <c r="J86" i="1"/>
  <c r="I86" i="1"/>
  <c r="H86" i="1"/>
  <c r="G86" i="1"/>
  <c r="F86" i="1"/>
  <c r="E86" i="1"/>
  <c r="D86" i="1"/>
  <c r="C86" i="1"/>
  <c r="L85" i="1"/>
  <c r="K85" i="1"/>
  <c r="J85" i="1"/>
  <c r="I85" i="1"/>
  <c r="H85" i="1"/>
  <c r="G85" i="1"/>
  <c r="F85" i="1"/>
  <c r="E85" i="1"/>
  <c r="D85" i="1"/>
  <c r="C85" i="1"/>
  <c r="L84" i="1"/>
  <c r="K84" i="1"/>
  <c r="J84" i="1"/>
  <c r="I84" i="1"/>
  <c r="H84" i="1"/>
  <c r="G84" i="1"/>
  <c r="F84" i="1"/>
  <c r="E84" i="1"/>
  <c r="D84" i="1"/>
  <c r="C84" i="1"/>
  <c r="L83" i="1"/>
  <c r="K83" i="1"/>
  <c r="J83" i="1"/>
  <c r="I83" i="1"/>
  <c r="H83" i="1"/>
  <c r="G83" i="1"/>
  <c r="F83" i="1"/>
  <c r="E83" i="1"/>
  <c r="D83" i="1"/>
  <c r="C83" i="1"/>
  <c r="L82" i="1"/>
  <c r="K82" i="1"/>
  <c r="J82" i="1"/>
  <c r="I82" i="1"/>
  <c r="H82" i="1"/>
  <c r="G82" i="1"/>
  <c r="F82" i="1"/>
  <c r="E82" i="1"/>
  <c r="D82" i="1"/>
  <c r="C82" i="1"/>
  <c r="L81" i="1"/>
  <c r="K81" i="1"/>
  <c r="J81" i="1"/>
  <c r="I81" i="1"/>
  <c r="H81" i="1"/>
  <c r="G81" i="1"/>
  <c r="F81" i="1"/>
  <c r="E81" i="1"/>
  <c r="D81" i="1"/>
  <c r="C81" i="1"/>
  <c r="L80" i="1"/>
  <c r="K80" i="1"/>
  <c r="J80" i="1"/>
  <c r="I80" i="1"/>
  <c r="H80" i="1"/>
  <c r="G80" i="1"/>
  <c r="F80" i="1"/>
  <c r="E80" i="1"/>
  <c r="D80" i="1"/>
  <c r="C80" i="1"/>
  <c r="L79" i="1"/>
  <c r="K79" i="1"/>
  <c r="J79" i="1"/>
  <c r="I79" i="1"/>
  <c r="H79" i="1"/>
  <c r="G79" i="1"/>
  <c r="F79" i="1"/>
  <c r="E79" i="1"/>
  <c r="D79" i="1"/>
  <c r="C79" i="1"/>
  <c r="L78" i="1"/>
  <c r="K78" i="1"/>
  <c r="J78" i="1"/>
  <c r="I78" i="1"/>
  <c r="H78" i="1"/>
  <c r="G78" i="1"/>
  <c r="F78" i="1"/>
  <c r="E78" i="1"/>
  <c r="D78" i="1"/>
  <c r="C78" i="1"/>
  <c r="L77" i="1"/>
  <c r="K77" i="1"/>
  <c r="J77" i="1"/>
  <c r="I77" i="1"/>
  <c r="H77" i="1"/>
  <c r="G77" i="1"/>
  <c r="F77" i="1"/>
  <c r="E77" i="1"/>
  <c r="D77" i="1"/>
  <c r="C77" i="1"/>
  <c r="L76" i="1"/>
  <c r="K76" i="1"/>
  <c r="J76" i="1"/>
  <c r="I76" i="1"/>
  <c r="H76" i="1"/>
  <c r="G76" i="1"/>
  <c r="F76" i="1"/>
  <c r="E76" i="1"/>
  <c r="D76" i="1"/>
  <c r="C76" i="1"/>
  <c r="L75" i="1"/>
  <c r="K75" i="1"/>
  <c r="J75" i="1"/>
  <c r="I75" i="1"/>
  <c r="H75" i="1"/>
  <c r="G75" i="1"/>
  <c r="F75" i="1"/>
  <c r="E75" i="1"/>
  <c r="D75" i="1"/>
  <c r="C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D73" i="1"/>
  <c r="C73" i="1"/>
  <c r="L72" i="1"/>
  <c r="K72" i="1"/>
  <c r="J72" i="1"/>
  <c r="I72" i="1"/>
  <c r="H72" i="1"/>
  <c r="G72" i="1"/>
  <c r="F72" i="1"/>
  <c r="E72" i="1"/>
  <c r="D72" i="1"/>
  <c r="C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C70" i="1"/>
  <c r="L69" i="1"/>
  <c r="K69" i="1"/>
  <c r="J69" i="1"/>
  <c r="I69" i="1"/>
  <c r="H69" i="1"/>
  <c r="G69" i="1"/>
  <c r="F69" i="1"/>
  <c r="E69" i="1"/>
  <c r="D69" i="1"/>
  <c r="C69" i="1"/>
  <c r="L68" i="1"/>
  <c r="K68" i="1"/>
  <c r="J68" i="1"/>
  <c r="I68" i="1"/>
  <c r="H68" i="1"/>
  <c r="G68" i="1"/>
  <c r="F68" i="1"/>
  <c r="E68" i="1"/>
  <c r="D68" i="1"/>
  <c r="C68" i="1"/>
  <c r="L67" i="1"/>
  <c r="K67" i="1"/>
  <c r="J67" i="1"/>
  <c r="I67" i="1"/>
  <c r="H67" i="1"/>
  <c r="G67" i="1"/>
  <c r="F67" i="1"/>
  <c r="E67" i="1"/>
  <c r="D67" i="1"/>
  <c r="C67" i="1"/>
  <c r="L66" i="1"/>
  <c r="K66" i="1"/>
  <c r="J66" i="1"/>
  <c r="I66" i="1"/>
  <c r="H66" i="1"/>
  <c r="G66" i="1"/>
  <c r="F66" i="1"/>
  <c r="E66" i="1"/>
  <c r="D66" i="1"/>
  <c r="C66" i="1"/>
  <c r="L65" i="1"/>
  <c r="K65" i="1"/>
  <c r="J65" i="1"/>
  <c r="I65" i="1"/>
  <c r="H65" i="1"/>
  <c r="G65" i="1"/>
  <c r="F65" i="1"/>
  <c r="E65" i="1"/>
  <c r="D65" i="1"/>
  <c r="C65" i="1"/>
  <c r="L64" i="1"/>
  <c r="K64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L62" i="1"/>
  <c r="K62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1" i="1"/>
  <c r="K31" i="1"/>
  <c r="J31" i="1"/>
  <c r="I31" i="1"/>
  <c r="H31" i="1"/>
  <c r="G31" i="1"/>
  <c r="F31" i="1"/>
  <c r="E31" i="1"/>
  <c r="D31" i="1"/>
  <c r="C31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8" i="1"/>
  <c r="K8" i="1"/>
  <c r="J8" i="1"/>
  <c r="I8" i="1"/>
  <c r="H8" i="1"/>
  <c r="G8" i="1"/>
  <c r="F8" i="1"/>
  <c r="E8" i="1"/>
  <c r="D8" i="1"/>
  <c r="C8" i="1"/>
  <c r="B8" i="1"/>
  <c r="B179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6" i="1"/>
  <c r="B45" i="1"/>
  <c r="B44" i="1"/>
  <c r="B43" i="1"/>
  <c r="B47" i="1"/>
  <c r="B42" i="1"/>
  <c r="B41" i="1"/>
  <c r="B40" i="1"/>
  <c r="B39" i="1"/>
  <c r="B38" i="1"/>
  <c r="B37" i="1"/>
  <c r="B36" i="1"/>
  <c r="B35" i="1"/>
  <c r="B34" i="1"/>
  <c r="B31" i="1"/>
  <c r="B29" i="1"/>
  <c r="B28" i="1"/>
  <c r="B27" i="1"/>
  <c r="B25" i="1"/>
  <c r="B22" i="1"/>
  <c r="B21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<sst xmlns="http://schemas.openxmlformats.org/spreadsheetml/2006/main" count="56" uniqueCount="31">
  <si>
    <t>СПОРТИВНЫЙ ТУРИЗМ</t>
  </si>
  <si>
    <t>(наименование вида спорта в соответствии с Всероссийским реестром видов спорта)</t>
  </si>
  <si>
    <t>Код вида спорта по ВРВС -</t>
  </si>
  <si>
    <t>0840005411Я</t>
  </si>
  <si>
    <t>№
п/п</t>
  </si>
  <si>
    <t>Наименование
спортивного
мероприятия</t>
  </si>
  <si>
    <t>Спортивная дисциплина, группа спортивных дисциплин</t>
  </si>
  <si>
    <t>Программа</t>
  </si>
  <si>
    <t>Наименования возрастных групп в соответствии с ЕВСК</t>
  </si>
  <si>
    <t>Возраст спортсменов в соответствии с ЕВСК</t>
  </si>
  <si>
    <t>Дата начала мероприятия, включая день приезда</t>
  </si>
  <si>
    <t>Дата окончания мероприятия, включая день отъезда</t>
  </si>
  <si>
    <t>Страна проведения</t>
  </si>
  <si>
    <t>Город (место)
проведения</t>
  </si>
  <si>
    <t>-</t>
  </si>
  <si>
    <t>Международные соревнования</t>
  </si>
  <si>
    <t>1. Спортивные мероприятия с участием мужчин, женщин</t>
  </si>
  <si>
    <t>2. Спортивные мероприятия с участием юниоров, юниорок</t>
  </si>
  <si>
    <t>Всероссийские и межрегиональные соревнования</t>
  </si>
  <si>
    <t>3. Спортивные мероприятия с участием мужчин, женщин</t>
  </si>
  <si>
    <t>4. Спортивные мероприятия с участием юниоров, юниорок, юношей и девушек</t>
  </si>
  <si>
    <t>Первый вице-президент ФСТР</t>
  </si>
  <si>
    <t>А.Э. Ярошевский</t>
  </si>
  <si>
    <r>
      <t xml:space="preserve"> </t>
    </r>
    <r>
      <rPr>
        <b/>
        <sz val="14"/>
        <rFont val="Arial"/>
        <family val="2"/>
        <charset val="204"/>
      </rPr>
      <t>Единый календарный план на 2025 год</t>
    </r>
  </si>
  <si>
    <t>№ вкл. в ЕКП</t>
  </si>
  <si>
    <t>Статус согласования</t>
  </si>
  <si>
    <t>сроки</t>
  </si>
  <si>
    <t>Ор</t>
  </si>
  <si>
    <t>РМЭ</t>
  </si>
  <si>
    <t>РБ</t>
  </si>
  <si>
    <t>РМЭ2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</si>
</sst>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руб.-419];[Red]\-#,##0.00\ [$руб.-419]"/>
    <numFmt numFmtId="165" formatCode="#,##0&quot;р.&quot;;\-#,##0&quot;р.&quot;"/>
  </numFmts>
  <fonts count="23" x14ac:knownFonts="1">
    <font>
      <sz val="10"/>
      <color theme="1"/>
      <name val="Arial"/>
    </font>
    <font>
      <sz val="10"/>
      <color indexed="64"/>
      <name val="Arial Cyr"/>
    </font>
    <font>
      <sz val="10"/>
      <color indexed="64"/>
      <name val="Arial"/>
      <family val="2"/>
      <charset val="204"/>
    </font>
    <font>
      <b/>
      <i/>
      <sz val="16"/>
      <color indexed="64"/>
      <name val="Arial"/>
      <family val="2"/>
      <charset val="204"/>
    </font>
    <font>
      <b/>
      <i/>
      <u/>
      <sz val="11"/>
      <color indexed="64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color indexed="64"/>
      <name val="Arial"/>
      <family val="2"/>
      <charset val="204"/>
    </font>
    <font>
      <b/>
      <sz val="10"/>
      <name val="Arial Cyr"/>
    </font>
    <font>
      <sz val="10"/>
      <name val="Arial Cyr"/>
    </font>
    <font>
      <sz val="10"/>
      <color indexed="2"/>
      <name val="Arial"/>
      <family val="2"/>
      <charset val="204"/>
    </font>
    <font>
      <sz val="10"/>
      <color theme="0"/>
      <name val="Arial"/>
      <family val="2"/>
      <charset val="204"/>
    </font>
    <font>
      <b/>
      <u/>
      <sz val="10"/>
      <color indexed="64"/>
      <name val="Arial Cyr"/>
    </font>
    <font>
      <b/>
      <u/>
      <sz val="10"/>
      <name val="Arial Cyr"/>
    </font>
    <font>
      <sz val="10"/>
      <color theme="0"/>
      <name val="Arial Cyr"/>
    </font>
    <font>
      <b/>
      <u/>
      <sz val="10"/>
      <color indexed="64"/>
      <name val="Arial"/>
      <family val="2"/>
      <charset val="204"/>
    </font>
    <font>
      <b/>
      <u/>
      <sz val="10"/>
      <name val="Arial"/>
      <family val="2"/>
      <charset val="204"/>
    </font>
    <font>
      <b/>
      <sz val="11"/>
      <color indexed="64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164" fontId="0" fillId="0" borderId="0"/>
    <xf numFmtId="164" fontId="1" fillId="0" borderId="0"/>
    <xf numFmtId="164" fontId="2" fillId="0" borderId="0"/>
    <xf numFmtId="164" fontId="3" fillId="0" borderId="0">
      <alignment horizontal="center"/>
    </xf>
    <xf numFmtId="164" fontId="3" fillId="0" borderId="0">
      <alignment horizontal="center" textRotation="90"/>
    </xf>
    <xf numFmtId="164" fontId="4" fillId="0" borderId="0"/>
    <xf numFmtId="164" fontId="4" fillId="0" borderId="0"/>
  </cellStyleXfs>
  <cellXfs count="168">
    <xf numFmtId="164" fontId="0" fillId="0" borderId="0" xfId="0"/>
    <xf numFmtId="164" fontId="2" fillId="0" borderId="0" xfId="1" applyFont="1"/>
    <xf numFmtId="164" fontId="6" fillId="0" borderId="0" xfId="1" applyFont="1"/>
    <xf numFmtId="164" fontId="1" fillId="0" borderId="0" xfId="1" applyFont="1"/>
    <xf numFmtId="164" fontId="11" fillId="0" borderId="1" xfId="1" applyFont="1" applyBorder="1" applyAlignment="1">
      <alignment horizontal="left" vertical="center" wrapText="1"/>
    </xf>
    <xf numFmtId="164" fontId="1" fillId="0" borderId="1" xfId="1" applyFont="1" applyBorder="1" applyAlignment="1">
      <alignment vertical="center" wrapText="1"/>
    </xf>
    <xf numFmtId="164" fontId="1" fillId="0" borderId="1" xfId="1" applyFont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/>
    </xf>
    <xf numFmtId="164" fontId="11" fillId="0" borderId="1" xfId="1" applyFont="1" applyBorder="1" applyAlignment="1">
      <alignment horizontal="center" vertical="center" wrapText="1"/>
    </xf>
    <xf numFmtId="164" fontId="11" fillId="0" borderId="1" xfId="1" applyFont="1" applyBorder="1" applyAlignment="1">
      <alignment horizontal="center" vertical="center"/>
    </xf>
    <xf numFmtId="164" fontId="1" fillId="0" borderId="1" xfId="1" applyFont="1" applyBorder="1" applyAlignment="1">
      <alignment horizontal="left" vertical="center" wrapText="1"/>
    </xf>
    <xf numFmtId="164" fontId="12" fillId="0" borderId="0" xfId="1" applyFont="1"/>
    <xf numFmtId="164" fontId="2" fillId="0" borderId="1" xfId="1" applyFont="1" applyBorder="1" applyAlignment="1">
      <alignment horizontal="center" vertical="center" wrapText="1"/>
    </xf>
    <xf numFmtId="164" fontId="19" fillId="0" borderId="0" xfId="1" applyFont="1"/>
    <xf numFmtId="164" fontId="9" fillId="0" borderId="0" xfId="1" applyFont="1"/>
    <xf numFmtId="164" fontId="5" fillId="0" borderId="0" xfId="1" applyFont="1"/>
    <xf numFmtId="164" fontId="11" fillId="0" borderId="1" xfId="1" applyFont="1" applyFill="1" applyBorder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164" fontId="8" fillId="0" borderId="0" xfId="1" applyFont="1" applyBorder="1" applyAlignment="1">
      <alignment horizontal="left" vertical="top" wrapText="1"/>
    </xf>
    <xf numFmtId="164" fontId="8" fillId="0" borderId="0" xfId="1" applyFont="1" applyBorder="1" applyAlignment="1">
      <alignment horizontal="center" vertical="top" wrapText="1"/>
    </xf>
    <xf numFmtId="164" fontId="2" fillId="0" borderId="4" xfId="1" applyFont="1" applyBorder="1" applyAlignment="1">
      <alignment horizontal="center" vertical="center"/>
    </xf>
    <xf numFmtId="164" fontId="11" fillId="0" borderId="5" xfId="1" applyFont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 wrapText="1"/>
    </xf>
    <xf numFmtId="164" fontId="6" fillId="0" borderId="4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164" fontId="11" fillId="0" borderId="5" xfId="1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/>
    </xf>
    <xf numFmtId="164" fontId="11" fillId="0" borderId="1" xfId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 wrapText="1"/>
    </xf>
    <xf numFmtId="164" fontId="6" fillId="0" borderId="4" xfId="1" applyFont="1" applyFill="1" applyBorder="1" applyAlignment="1">
      <alignment horizontal="center" vertical="center"/>
    </xf>
    <xf numFmtId="164" fontId="11" fillId="0" borderId="1" xfId="1" applyFont="1" applyFill="1" applyBorder="1" applyAlignment="1">
      <alignment horizontal="left" vertical="center" wrapText="1"/>
    </xf>
    <xf numFmtId="164" fontId="21" fillId="0" borderId="4" xfId="1" applyFont="1" applyBorder="1" applyAlignment="1">
      <alignment horizontal="center" vertical="center"/>
    </xf>
    <xf numFmtId="164" fontId="11" fillId="0" borderId="1" xfId="1" applyFont="1" applyFill="1" applyBorder="1" applyAlignment="1">
      <alignment horizontal="left" vertical="center"/>
    </xf>
    <xf numFmtId="164" fontId="11" fillId="0" borderId="9" xfId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14" fontId="11" fillId="0" borderId="1" xfId="2" applyNumberFormat="1" applyFont="1" applyFill="1" applyBorder="1" applyAlignment="1">
      <alignment horizontal="center" vertical="center" wrapText="1"/>
    </xf>
    <xf numFmtId="14" fontId="22" fillId="0" borderId="1" xfId="2" applyNumberFormat="1" applyFont="1" applyFill="1" applyBorder="1" applyAlignment="1">
      <alignment horizontal="center" vertical="center" wrapText="1"/>
    </xf>
    <xf numFmtId="164" fontId="11" fillId="0" borderId="2" xfId="1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164" fontId="1" fillId="0" borderId="1" xfId="1" applyFont="1" applyFill="1" applyBorder="1" applyAlignment="1">
      <alignment horizontal="left" vertical="center" wrapText="1"/>
    </xf>
    <xf numFmtId="164" fontId="8" fillId="0" borderId="0" xfId="1" applyFont="1" applyBorder="1" applyAlignment="1">
      <alignment horizontal="left" vertical="center" wrapText="1"/>
    </xf>
    <xf numFmtId="164" fontId="2" fillId="0" borderId="4" xfId="1" applyFont="1" applyFill="1" applyBorder="1" applyAlignment="1">
      <alignment horizontal="center" vertical="center"/>
    </xf>
    <xf numFmtId="164" fontId="6" fillId="0" borderId="10" xfId="1" applyFont="1" applyBorder="1" applyAlignment="1">
      <alignment horizontal="center" vertical="center" wrapText="1"/>
    </xf>
    <xf numFmtId="164" fontId="6" fillId="0" borderId="11" xfId="1" applyFont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left" vertical="center" wrapText="1"/>
    </xf>
    <xf numFmtId="164" fontId="2" fillId="0" borderId="1" xfId="1" applyFont="1" applyFill="1" applyBorder="1" applyAlignment="1">
      <alignment horizontal="left" vertical="center" wrapText="1"/>
    </xf>
    <xf numFmtId="164" fontId="2" fillId="0" borderId="1" xfId="1" applyFont="1" applyFill="1" applyBorder="1" applyAlignment="1">
      <alignment horizontal="center" vertical="center" wrapText="1"/>
    </xf>
    <xf numFmtId="164" fontId="6" fillId="0" borderId="6" xfId="1" applyFont="1" applyFill="1" applyBorder="1" applyAlignment="1">
      <alignment horizontal="center" vertical="center"/>
    </xf>
    <xf numFmtId="164" fontId="6" fillId="0" borderId="2" xfId="1" applyFont="1" applyFill="1" applyBorder="1" applyAlignment="1">
      <alignment horizontal="left" vertical="center" wrapText="1"/>
    </xf>
    <xf numFmtId="164" fontId="2" fillId="0" borderId="2" xfId="1" applyFont="1" applyFill="1" applyBorder="1" applyAlignment="1">
      <alignment horizontal="left" vertical="center" wrapText="1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12" xfId="1" applyFont="1" applyBorder="1" applyAlignment="1">
      <alignment horizontal="center" vertical="center" wrapText="1"/>
    </xf>
    <xf numFmtId="164" fontId="6" fillId="0" borderId="5" xfId="1" applyFont="1" applyFill="1" applyBorder="1" applyAlignment="1">
      <alignment horizontal="center" vertical="center" wrapText="1"/>
    </xf>
    <xf numFmtId="164" fontId="11" fillId="0" borderId="14" xfId="1" applyFont="1" applyFill="1" applyBorder="1" applyAlignment="1">
      <alignment horizontal="center" vertical="center" wrapText="1"/>
    </xf>
    <xf numFmtId="164" fontId="6" fillId="0" borderId="5" xfId="1" applyFont="1" applyBorder="1" applyAlignment="1">
      <alignment horizontal="center" vertical="center" wrapText="1"/>
    </xf>
    <xf numFmtId="14" fontId="6" fillId="0" borderId="2" xfId="2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/>
    </xf>
    <xf numFmtId="164" fontId="6" fillId="0" borderId="8" xfId="1" applyFont="1" applyFill="1" applyBorder="1" applyAlignment="1">
      <alignment horizontal="left" vertical="center" wrapText="1"/>
    </xf>
    <xf numFmtId="164" fontId="1" fillId="0" borderId="8" xfId="1" applyFont="1" applyFill="1" applyBorder="1" applyAlignment="1">
      <alignment vertical="center" wrapText="1"/>
    </xf>
    <xf numFmtId="164" fontId="1" fillId="0" borderId="8" xfId="1" applyFont="1" applyFill="1" applyBorder="1" applyAlignment="1">
      <alignment horizontal="center" vertical="center" wrapText="1"/>
    </xf>
    <xf numFmtId="164" fontId="11" fillId="0" borderId="8" xfId="1" applyFont="1" applyFill="1" applyBorder="1" applyAlignment="1">
      <alignment horizontal="center" vertical="center" wrapText="1"/>
    </xf>
    <xf numFmtId="14" fontId="6" fillId="0" borderId="8" xfId="2" applyNumberFormat="1" applyFont="1" applyFill="1" applyBorder="1" applyAlignment="1">
      <alignment horizontal="center" vertical="center" wrapText="1"/>
    </xf>
    <xf numFmtId="164" fontId="6" fillId="0" borderId="8" xfId="1" applyFont="1" applyFill="1" applyBorder="1" applyAlignment="1">
      <alignment horizontal="center" vertical="center" wrapText="1"/>
    </xf>
    <xf numFmtId="164" fontId="17" fillId="0" borderId="18" xfId="1" applyFont="1" applyBorder="1" applyAlignment="1">
      <alignment vertical="center"/>
    </xf>
    <xf numFmtId="164" fontId="13" fillId="0" borderId="19" xfId="1" applyFont="1" applyBorder="1" applyAlignment="1">
      <alignment vertical="center"/>
    </xf>
    <xf numFmtId="164" fontId="17" fillId="0" borderId="19" xfId="1" applyFont="1" applyBorder="1" applyAlignment="1">
      <alignment vertical="center"/>
    </xf>
    <xf numFmtId="164" fontId="18" fillId="0" borderId="19" xfId="1" applyFont="1" applyBorder="1" applyAlignment="1">
      <alignment horizontal="center" vertical="center"/>
    </xf>
    <xf numFmtId="164" fontId="18" fillId="0" borderId="19" xfId="1" applyFont="1" applyBorder="1" applyAlignment="1">
      <alignment vertical="center"/>
    </xf>
    <xf numFmtId="164" fontId="6" fillId="0" borderId="20" xfId="1" applyFont="1" applyBorder="1" applyAlignment="1">
      <alignment vertical="center"/>
    </xf>
    <xf numFmtId="164" fontId="15" fillId="0" borderId="21" xfId="1" applyFont="1" applyBorder="1" applyAlignment="1">
      <alignment vertical="center" wrapText="1"/>
    </xf>
    <xf numFmtId="165" fontId="16" fillId="0" borderId="22" xfId="1" applyNumberFormat="1" applyFont="1" applyBorder="1" applyAlignment="1">
      <alignment vertical="center" wrapText="1"/>
    </xf>
    <xf numFmtId="165" fontId="15" fillId="0" borderId="22" xfId="1" applyNumberFormat="1" applyFont="1" applyBorder="1" applyAlignment="1">
      <alignment vertical="center" wrapText="1"/>
    </xf>
    <xf numFmtId="165" fontId="15" fillId="0" borderId="22" xfId="1" applyNumberFormat="1" applyFont="1" applyBorder="1" applyAlignment="1">
      <alignment horizontal="center" vertical="center"/>
    </xf>
    <xf numFmtId="165" fontId="11" fillId="0" borderId="23" xfId="1" applyNumberFormat="1" applyFont="1" applyBorder="1" applyAlignment="1">
      <alignment vertical="center" wrapText="1"/>
    </xf>
    <xf numFmtId="164" fontId="15" fillId="0" borderId="24" xfId="1" applyFont="1" applyBorder="1" applyAlignment="1">
      <alignment vertical="center" wrapText="1"/>
    </xf>
    <xf numFmtId="165" fontId="16" fillId="0" borderId="13" xfId="1" applyNumberFormat="1" applyFont="1" applyBorder="1" applyAlignment="1">
      <alignment vertical="center" wrapText="1"/>
    </xf>
    <xf numFmtId="165" fontId="15" fillId="0" borderId="13" xfId="1" applyNumberFormat="1" applyFont="1" applyBorder="1" applyAlignment="1">
      <alignment vertical="center" wrapText="1"/>
    </xf>
    <xf numFmtId="165" fontId="15" fillId="0" borderId="13" xfId="1" applyNumberFormat="1" applyFont="1" applyBorder="1" applyAlignment="1">
      <alignment horizontal="center" vertical="center"/>
    </xf>
    <xf numFmtId="165" fontId="11" fillId="0" borderId="25" xfId="1" applyNumberFormat="1" applyFont="1" applyBorder="1" applyAlignment="1">
      <alignment vertical="center" wrapText="1"/>
    </xf>
    <xf numFmtId="164" fontId="1" fillId="0" borderId="2" xfId="1" applyFont="1" applyFill="1" applyBorder="1" applyAlignment="1">
      <alignment horizontal="center" vertical="center" wrapText="1"/>
    </xf>
    <xf numFmtId="164" fontId="14" fillId="0" borderId="21" xfId="1" applyFont="1" applyBorder="1" applyAlignment="1">
      <alignment vertical="center"/>
    </xf>
    <xf numFmtId="164" fontId="16" fillId="0" borderId="22" xfId="1" applyFont="1" applyBorder="1" applyAlignment="1">
      <alignment vertical="center"/>
    </xf>
    <xf numFmtId="164" fontId="1" fillId="0" borderId="22" xfId="1" applyFont="1" applyBorder="1" applyAlignment="1">
      <alignment vertical="center"/>
    </xf>
    <xf numFmtId="164" fontId="15" fillId="0" borderId="22" xfId="1" applyFont="1" applyBorder="1" applyAlignment="1">
      <alignment horizontal="center" vertical="center"/>
    </xf>
    <xf numFmtId="164" fontId="11" fillId="0" borderId="22" xfId="1" applyFont="1" applyBorder="1" applyAlignment="1">
      <alignment vertical="center"/>
    </xf>
    <xf numFmtId="164" fontId="11" fillId="0" borderId="23" xfId="1" applyFont="1" applyBorder="1" applyAlignment="1">
      <alignment vertical="center"/>
    </xf>
    <xf numFmtId="164" fontId="14" fillId="0" borderId="24" xfId="1" applyFont="1" applyBorder="1" applyAlignment="1">
      <alignment vertical="center"/>
    </xf>
    <xf numFmtId="164" fontId="16" fillId="0" borderId="13" xfId="1" applyFont="1" applyBorder="1" applyAlignment="1">
      <alignment vertical="center"/>
    </xf>
    <xf numFmtId="164" fontId="14" fillId="0" borderId="13" xfId="1" applyFont="1" applyBorder="1" applyAlignment="1">
      <alignment vertical="center"/>
    </xf>
    <xf numFmtId="164" fontId="15" fillId="0" borderId="13" xfId="1" applyFont="1" applyBorder="1" applyAlignment="1">
      <alignment horizontal="center" vertical="center"/>
    </xf>
    <xf numFmtId="164" fontId="15" fillId="0" borderId="13" xfId="1" applyFont="1" applyBorder="1" applyAlignment="1">
      <alignment vertical="center"/>
    </xf>
    <xf numFmtId="164" fontId="11" fillId="0" borderId="25" xfId="1" applyFont="1" applyBorder="1" applyAlignment="1">
      <alignment vertical="center"/>
    </xf>
    <xf numFmtId="164" fontId="2" fillId="0" borderId="18" xfId="1" applyFont="1" applyBorder="1" applyAlignment="1">
      <alignment horizontal="center" vertical="center"/>
    </xf>
    <xf numFmtId="164" fontId="2" fillId="0" borderId="19" xfId="1" applyFont="1" applyBorder="1" applyAlignment="1">
      <alignment horizontal="left" vertical="center"/>
    </xf>
    <xf numFmtId="164" fontId="14" fillId="0" borderId="19" xfId="1" applyFont="1" applyBorder="1" applyAlignment="1">
      <alignment vertical="center"/>
    </xf>
    <xf numFmtId="164" fontId="14" fillId="0" borderId="19" xfId="1" applyFont="1" applyBorder="1" applyAlignment="1">
      <alignment horizontal="center" vertical="center"/>
    </xf>
    <xf numFmtId="164" fontId="11" fillId="0" borderId="19" xfId="1" applyFont="1" applyBorder="1"/>
    <xf numFmtId="164" fontId="15" fillId="0" borderId="19" xfId="1" applyFont="1" applyBorder="1" applyAlignment="1">
      <alignment vertical="center"/>
    </xf>
    <xf numFmtId="164" fontId="11" fillId="0" borderId="20" xfId="1" applyFont="1" applyBorder="1" applyAlignment="1">
      <alignment vertical="center"/>
    </xf>
    <xf numFmtId="164" fontId="2" fillId="0" borderId="26" xfId="1" applyFont="1" applyBorder="1" applyAlignment="1">
      <alignment horizontal="center" vertical="center"/>
    </xf>
    <xf numFmtId="164" fontId="11" fillId="0" borderId="27" xfId="1" applyFont="1" applyFill="1" applyBorder="1" applyAlignment="1">
      <alignment horizontal="left" vertical="center" wrapText="1"/>
    </xf>
    <xf numFmtId="164" fontId="1" fillId="0" borderId="27" xfId="1" applyFont="1" applyBorder="1" applyAlignment="1">
      <alignment vertical="center" wrapText="1"/>
    </xf>
    <xf numFmtId="164" fontId="1" fillId="0" borderId="27" xfId="1" applyFont="1" applyBorder="1" applyAlignment="1">
      <alignment horizontal="center" vertical="center" wrapText="1"/>
    </xf>
    <xf numFmtId="14" fontId="6" fillId="0" borderId="27" xfId="2" applyNumberFormat="1" applyFont="1" applyFill="1" applyBorder="1" applyAlignment="1">
      <alignment horizontal="center" vertical="center" wrapText="1"/>
    </xf>
    <xf numFmtId="164" fontId="11" fillId="0" borderId="27" xfId="1" applyFont="1" applyFill="1" applyBorder="1" applyAlignment="1">
      <alignment horizontal="center" vertical="center"/>
    </xf>
    <xf numFmtId="164" fontId="11" fillId="0" borderId="28" xfId="1" applyFont="1" applyFill="1" applyBorder="1" applyAlignment="1">
      <alignment horizontal="center" vertical="center" wrapText="1"/>
    </xf>
    <xf numFmtId="164" fontId="11" fillId="0" borderId="27" xfId="1" applyFont="1" applyFill="1" applyBorder="1" applyAlignment="1">
      <alignment horizontal="left" vertical="center"/>
    </xf>
    <xf numFmtId="164" fontId="1" fillId="0" borderId="27" xfId="1" applyFont="1" applyBorder="1" applyAlignment="1">
      <alignment horizontal="left" vertical="center" wrapText="1"/>
    </xf>
    <xf numFmtId="14" fontId="11" fillId="0" borderId="27" xfId="2" applyNumberFormat="1" applyFont="1" applyFill="1" applyBorder="1" applyAlignment="1">
      <alignment horizontal="center" vertical="center" wrapText="1"/>
    </xf>
    <xf numFmtId="164" fontId="6" fillId="0" borderId="26" xfId="1" applyFont="1" applyFill="1" applyBorder="1" applyAlignment="1">
      <alignment horizontal="center" vertical="center"/>
    </xf>
    <xf numFmtId="164" fontId="6" fillId="0" borderId="27" xfId="1" applyFont="1" applyFill="1" applyBorder="1" applyAlignment="1">
      <alignment horizontal="left" vertical="center" wrapText="1"/>
    </xf>
    <xf numFmtId="164" fontId="1" fillId="0" borderId="27" xfId="1" applyFont="1" applyFill="1" applyBorder="1" applyAlignment="1">
      <alignment vertical="center" wrapText="1"/>
    </xf>
    <xf numFmtId="164" fontId="2" fillId="0" borderId="27" xfId="1" applyFont="1" applyFill="1" applyBorder="1" applyAlignment="1">
      <alignment horizontal="center" vertical="center" wrapText="1"/>
    </xf>
    <xf numFmtId="164" fontId="6" fillId="0" borderId="27" xfId="1" applyFont="1" applyFill="1" applyBorder="1" applyAlignment="1">
      <alignment horizontal="center" vertical="center" wrapText="1"/>
    </xf>
    <xf numFmtId="164" fontId="6" fillId="0" borderId="15" xfId="1" applyFont="1" applyFill="1" applyBorder="1" applyAlignment="1">
      <alignment horizontal="center" vertical="center"/>
    </xf>
    <xf numFmtId="164" fontId="6" fillId="0" borderId="16" xfId="1" applyFont="1" applyFill="1" applyBorder="1" applyAlignment="1">
      <alignment horizontal="left" vertical="center" wrapText="1"/>
    </xf>
    <xf numFmtId="164" fontId="2" fillId="0" borderId="16" xfId="1" applyFont="1" applyFill="1" applyBorder="1" applyAlignment="1">
      <alignment horizontal="center" vertical="center" wrapText="1"/>
    </xf>
    <xf numFmtId="14" fontId="6" fillId="0" borderId="16" xfId="2" applyNumberFormat="1" applyFont="1" applyFill="1" applyBorder="1" applyAlignment="1">
      <alignment horizontal="center" vertical="center" wrapText="1"/>
    </xf>
    <xf numFmtId="164" fontId="6" fillId="0" borderId="16" xfId="1" applyFont="1" applyFill="1" applyBorder="1" applyAlignment="1">
      <alignment horizontal="center" vertical="center" wrapText="1"/>
    </xf>
    <xf numFmtId="164" fontId="11" fillId="0" borderId="17" xfId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27" xfId="1" applyNumberFormat="1" applyFont="1" applyFill="1" applyBorder="1"/>
    <xf numFmtId="0" fontId="8" fillId="0" borderId="0" xfId="1" applyNumberFormat="1" applyFont="1" applyBorder="1" applyAlignment="1">
      <alignment horizontal="center" vertical="top" wrapText="1"/>
    </xf>
    <xf numFmtId="0" fontId="6" fillId="0" borderId="11" xfId="1" applyNumberFormat="1" applyFont="1" applyBorder="1" applyAlignment="1">
      <alignment horizontal="center" vertical="center" textRotation="90" wrapText="1"/>
    </xf>
    <xf numFmtId="0" fontId="15" fillId="0" borderId="22" xfId="1" applyNumberFormat="1" applyFont="1" applyBorder="1" applyAlignment="1">
      <alignment vertical="center" wrapText="1"/>
    </xf>
    <xf numFmtId="0" fontId="15" fillId="0" borderId="13" xfId="1" applyNumberFormat="1" applyFont="1" applyBorder="1" applyAlignment="1">
      <alignment vertical="center" wrapText="1"/>
    </xf>
    <xf numFmtId="0" fontId="2" fillId="0" borderId="1" xfId="1" applyNumberFormat="1" applyFont="1" applyFill="1" applyBorder="1"/>
    <xf numFmtId="0" fontId="1" fillId="0" borderId="1" xfId="1" applyNumberFormat="1" applyFont="1" applyFill="1" applyBorder="1" applyAlignment="1">
      <alignment horizontal="center" vertical="center"/>
    </xf>
    <xf numFmtId="0" fontId="2" fillId="0" borderId="16" xfId="1" applyNumberFormat="1" applyFont="1" applyFill="1" applyBorder="1"/>
    <xf numFmtId="0" fontId="17" fillId="0" borderId="19" xfId="1" applyNumberFormat="1" applyFont="1" applyBorder="1" applyAlignment="1">
      <alignment vertical="center"/>
    </xf>
    <xf numFmtId="0" fontId="2" fillId="0" borderId="8" xfId="1" applyNumberFormat="1" applyFont="1" applyFill="1" applyBorder="1"/>
    <xf numFmtId="0" fontId="2" fillId="0" borderId="2" xfId="1" applyNumberFormat="1" applyFont="1" applyFill="1" applyBorder="1"/>
    <xf numFmtId="0" fontId="1" fillId="0" borderId="22" xfId="1" applyNumberFormat="1" applyFont="1" applyBorder="1" applyAlignment="1">
      <alignment vertical="center"/>
    </xf>
    <xf numFmtId="0" fontId="14" fillId="0" borderId="13" xfId="1" applyNumberFormat="1" applyFont="1" applyBorder="1" applyAlignment="1">
      <alignment vertical="center"/>
    </xf>
    <xf numFmtId="0" fontId="1" fillId="0" borderId="27" xfId="1" applyNumberFormat="1" applyFont="1" applyBorder="1" applyAlignment="1">
      <alignment horizontal="center" vertical="center" wrapText="1"/>
    </xf>
    <xf numFmtId="0" fontId="1" fillId="0" borderId="1" xfId="1" applyNumberFormat="1" applyFont="1" applyBorder="1"/>
    <xf numFmtId="0" fontId="11" fillId="0" borderId="1" xfId="1" applyNumberFormat="1" applyFont="1" applyBorder="1"/>
    <xf numFmtId="0" fontId="1" fillId="0" borderId="1" xfId="1" applyNumberFormat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0" fontId="14" fillId="0" borderId="19" xfId="1" applyNumberFormat="1" applyFont="1" applyBorder="1" applyAlignment="1">
      <alignment vertical="center"/>
    </xf>
    <xf numFmtId="0" fontId="1" fillId="0" borderId="27" xfId="1" applyNumberFormat="1" applyFont="1" applyBorder="1"/>
    <xf numFmtId="0" fontId="11" fillId="0" borderId="1" xfId="1" applyNumberFormat="1" applyFont="1" applyFill="1" applyBorder="1" applyAlignment="1">
      <alignment horizontal="center" vertical="center" wrapText="1"/>
    </xf>
    <xf numFmtId="0" fontId="9" fillId="0" borderId="0" xfId="1" applyNumberFormat="1" applyFont="1"/>
    <xf numFmtId="0" fontId="2" fillId="0" borderId="0" xfId="1" applyNumberFormat="1" applyFont="1"/>
    <xf numFmtId="165" fontId="7" fillId="0" borderId="0" xfId="1" applyNumberFormat="1" applyFont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 wrapText="1"/>
    </xf>
    <xf numFmtId="165" fontId="6" fillId="0" borderId="0" xfId="1" applyNumberFormat="1" applyFont="1" applyBorder="1" applyAlignment="1">
      <alignment horizontal="center" vertical="top" wrapText="1"/>
    </xf>
    <xf numFmtId="164" fontId="8" fillId="0" borderId="0" xfId="1" applyFont="1" applyBorder="1" applyAlignment="1">
      <alignment horizontal="right" vertical="center" wrapText="1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vertical="center" wrapText="1"/>
    </xf>
    <xf numFmtId="164" fontId="1" fillId="0" borderId="16" xfId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 wrapText="1"/>
    </xf>
  </cellXfs>
  <cellStyles count="7">
    <cellStyle name="Excel Built-in Normal 1" xfId="1"/>
    <cellStyle name="Excel Built-in Normal 2" xfId="2"/>
    <cellStyle name="Heading 1" xfId="3"/>
    <cellStyle name="Heading1 1" xfId="4"/>
    <cellStyle name="Result 1" xfId="5"/>
    <cellStyle name="Result2 1" xfId="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&#1045;&#1050;&#1055;_2025%20-%20&#1088;&#1072;&#1073;&#1086;&#109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"/>
    </sheetNames>
    <sheetDataSet>
      <sheetData sheetId="0">
        <row r="1">
          <cell r="V1" t="str">
            <v xml:space="preserve"> Единый календарный план</v>
          </cell>
        </row>
        <row r="3">
          <cell r="V3" t="str">
            <v>СПОРТИВНЫЙ ТУРИЗМ</v>
          </cell>
        </row>
        <row r="4">
          <cell r="V4" t="str">
            <v>(наименование вида спорта в соответствии с Всероссийским реестром видов спорта)</v>
          </cell>
        </row>
        <row r="5">
          <cell r="AA5" t="str">
            <v>Код вида спорта по ВРВС -</v>
          </cell>
          <cell r="AE5" t="str">
            <v>0840005411Я</v>
          </cell>
        </row>
        <row r="10">
          <cell r="G10">
            <v>-12500</v>
          </cell>
          <cell r="H10" t="str">
            <v>12500</v>
          </cell>
          <cell r="I10">
            <v>0</v>
          </cell>
          <cell r="J10">
            <v>-12500</v>
          </cell>
          <cell r="K10" t="str">
            <v>12500</v>
          </cell>
          <cell r="L10">
            <v>0</v>
          </cell>
          <cell r="M10">
            <v>-12500</v>
          </cell>
          <cell r="N10" t="str">
            <v>12500</v>
          </cell>
          <cell r="O10">
            <v>0</v>
          </cell>
          <cell r="P10">
            <v>-11173.15</v>
          </cell>
          <cell r="Q10" t="str">
            <v>12500</v>
          </cell>
          <cell r="R10">
            <v>1326.85</v>
          </cell>
          <cell r="S10">
            <v>-8199.0400000000009</v>
          </cell>
          <cell r="T10" t="str">
            <v>12500</v>
          </cell>
          <cell r="U10">
            <v>4300.9599999999991</v>
          </cell>
          <cell r="AK10">
            <v>18579.560000000001</v>
          </cell>
        </row>
        <row r="11">
          <cell r="E11" t="str">
            <v>Вкл. в ЕКП</v>
          </cell>
          <cell r="F11" t="str">
            <v>№ ЕКП
или
статус согласования</v>
          </cell>
          <cell r="G11" t="str">
            <v>Изм
4 кв.</v>
          </cell>
          <cell r="H11" t="str">
            <v>Статус
согласования</v>
          </cell>
          <cell r="I11" t="str">
            <v>Объем средств (тыс. руб.)</v>
          </cell>
          <cell r="J11" t="str">
            <v>Изм
3 кв.</v>
          </cell>
          <cell r="K11" t="str">
            <v>Статус
согласования</v>
          </cell>
          <cell r="L11" t="str">
            <v>Объем средств (тыс. руб.)</v>
          </cell>
          <cell r="M11" t="str">
            <v>Изм
2 кв.</v>
          </cell>
          <cell r="N11" t="str">
            <v>Статус
согласования</v>
          </cell>
          <cell r="O11" t="str">
            <v>Объем средств (тыс. руб.)</v>
          </cell>
          <cell r="P11" t="str">
            <v>корр.
фин. после лимитов</v>
          </cell>
          <cell r="Q11" t="str">
            <v>Статус
согласования</v>
          </cell>
          <cell r="R11" t="str">
            <v>Объем средств (тыс. руб.)</v>
          </cell>
          <cell r="S11" t="str">
            <v>Изм 1
фин</v>
          </cell>
          <cell r="T11" t="str">
            <v>Статус
согласования</v>
          </cell>
          <cell r="U11" t="str">
            <v>Объем средств (тыс. руб.)</v>
          </cell>
          <cell r="V11" t="str">
            <v>№
п/п</v>
          </cell>
          <cell r="W11" t="str">
            <v>Наименование
спортивного
мероприятия</v>
          </cell>
          <cell r="X11" t="str">
            <v>Спортивная дисциплина, группа спортивных дисциплин</v>
          </cell>
          <cell r="Y11" t="str">
            <v>Программа</v>
          </cell>
          <cell r="Z11" t="str">
            <v>Наименования возрастных групп в соответствии с ЕВСК</v>
          </cell>
          <cell r="AA11" t="str">
            <v>Возраст спортсменов в соответствии с ЕВСК</v>
          </cell>
          <cell r="AB11" t="str">
            <v>Дата начала мероприятия, включая день приезда</v>
          </cell>
          <cell r="AC11" t="str">
            <v>Дата окончания мероприятия, включая день отъезда</v>
          </cell>
          <cell r="AD11" t="str">
            <v>Страна проведения</v>
          </cell>
          <cell r="AE11" t="str">
            <v>Город (место)
проведения</v>
          </cell>
          <cell r="AF11" t="str">
            <v>Спорт. база, центр</v>
          </cell>
          <cell r="AG11" t="str">
            <v>Всего участников (чел.)</v>
          </cell>
          <cell r="AH11" t="str">
            <v>В т.ч. спортсменов</v>
          </cell>
          <cell r="AI11" t="str">
            <v>В т.ч. тренеров, спец-ов</v>
          </cell>
          <cell r="AJ11" t="str">
            <v>Стоимость чел/день</v>
          </cell>
          <cell r="AK11" t="str">
            <v>Объем средств (тыс. руб.)</v>
          </cell>
          <cell r="AL11">
            <v>18656.060000000001</v>
          </cell>
          <cell r="AM11">
            <v>-5531.0600000000013</v>
          </cell>
        </row>
        <row r="12">
          <cell r="E12">
            <v>27127</v>
          </cell>
          <cell r="F12" t="str">
            <v>2084000022031572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  <cell r="R12" t="str">
            <v>-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ЦФО</v>
          </cell>
          <cell r="W12" t="str">
            <v xml:space="preserve">Первенство России </v>
          </cell>
          <cell r="X12" t="str">
            <v>Маршрут-пешеходный (1-6 категория);
маршрут-водный (1-6 категория);
маршрут-горный (1-6 категория);
маршрут-на средствах передвижения (1-6 категория) (велосипед);
маршрут-лыжный (1-6 категория);
маршрут-спелео (1-6 категория);</v>
          </cell>
          <cell r="Z12" t="str">
            <v xml:space="preserve">Юниоры, юниорки </v>
          </cell>
          <cell r="AA12" t="str">
            <v>17-21 год</v>
          </cell>
          <cell r="AB12">
            <v>45658</v>
          </cell>
          <cell r="AC12">
            <v>45996</v>
          </cell>
          <cell r="AD12" t="str">
            <v>Россия</v>
          </cell>
          <cell r="AE12" t="str">
            <v>По назначению</v>
          </cell>
          <cell r="AF12" t="str">
            <v>-</v>
          </cell>
          <cell r="AG12">
            <v>400</v>
          </cell>
          <cell r="AH12">
            <v>300</v>
          </cell>
          <cell r="AI12">
            <v>100</v>
          </cell>
          <cell r="AJ12" t="str">
            <v>-</v>
          </cell>
          <cell r="AK12" t="str">
            <v>-</v>
          </cell>
          <cell r="AL12" t="str">
            <v>-</v>
          </cell>
          <cell r="AM12" t="str">
            <v>Федерация</v>
          </cell>
        </row>
        <row r="13">
          <cell r="E13">
            <v>26737</v>
          </cell>
          <cell r="F13" t="str">
            <v>2084000020031566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ЦФО</v>
          </cell>
          <cell r="W13" t="str">
            <v>Кубок России</v>
          </cell>
          <cell r="X13" t="str">
            <v>Маршрут-водный (1-6 категория);
маршрут-горный (1-6 категория);
маршрут-на средствах передвижения (1-6 категория);</v>
          </cell>
          <cell r="Z13" t="str">
            <v>Мужчины, женщины</v>
          </cell>
          <cell r="AA13" t="str">
            <v>22 и старше</v>
          </cell>
          <cell r="AB13">
            <v>45658</v>
          </cell>
          <cell r="AC13">
            <v>46000</v>
          </cell>
          <cell r="AD13" t="str">
            <v>Россия</v>
          </cell>
          <cell r="AE13" t="str">
            <v>По назначению</v>
          </cell>
          <cell r="AF13" t="str">
            <v>-</v>
          </cell>
          <cell r="AG13">
            <v>450</v>
          </cell>
          <cell r="AH13">
            <v>400</v>
          </cell>
          <cell r="AI13">
            <v>50</v>
          </cell>
          <cell r="AJ13" t="str">
            <v>-</v>
          </cell>
          <cell r="AK13" t="str">
            <v>-</v>
          </cell>
          <cell r="AL13" t="str">
            <v>-</v>
          </cell>
          <cell r="AM13" t="str">
            <v>Федерация</v>
          </cell>
        </row>
        <row r="14">
          <cell r="E14">
            <v>26702</v>
          </cell>
          <cell r="F14" t="str">
            <v>2084000019031548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ЦФО</v>
          </cell>
          <cell r="W14" t="str">
            <v>Чемпионат России</v>
          </cell>
          <cell r="X14" t="str">
            <v>Маршрут-пешеходный (1-6 категория);
маршрут-водный (1-6 категория);
маршрут-горный (1-6 категория);
маршрут-на средствах передвижения (1-6 категория);
маршрут-парусный (1-6 категория);
маршрут-лыжный (1-6 категория);
маршрут-спелео (1-6 категория);</v>
          </cell>
          <cell r="Z14" t="str">
            <v>Мужчины, женщины</v>
          </cell>
          <cell r="AA14" t="str">
            <v>22 и старше</v>
          </cell>
          <cell r="AB14">
            <v>45658</v>
          </cell>
          <cell r="AC14">
            <v>46006</v>
          </cell>
          <cell r="AD14" t="str">
            <v>Россия</v>
          </cell>
          <cell r="AE14" t="str">
            <v>По назначению</v>
          </cell>
          <cell r="AF14" t="str">
            <v>-</v>
          </cell>
          <cell r="AG14">
            <v>600</v>
          </cell>
          <cell r="AH14">
            <v>500</v>
          </cell>
          <cell r="AI14">
            <v>100</v>
          </cell>
          <cell r="AJ14" t="str">
            <v>-</v>
          </cell>
          <cell r="AK14" t="str">
            <v>-</v>
          </cell>
          <cell r="AL14" t="str">
            <v>-</v>
          </cell>
          <cell r="AM14" t="str">
            <v>Федерация</v>
          </cell>
        </row>
        <row r="15">
          <cell r="E15">
            <v>27417</v>
          </cell>
          <cell r="F15" t="str">
            <v>2084000017031704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  <cell r="S15" t="str">
            <v>-</v>
          </cell>
          <cell r="T15" t="str">
            <v>-</v>
          </cell>
          <cell r="U15" t="str">
            <v>-</v>
          </cell>
          <cell r="V15" t="str">
            <v>ДВФО+СибФО</v>
          </cell>
          <cell r="W15" t="str">
            <v>Чемпионат Дальневосточного и Сибирского федерального округа</v>
          </cell>
          <cell r="X15" t="str">
            <v>Маршрут-пешеходный (1-6 категория);
маршрут-водный (1-6 категория);
маршрут-горный (1-6 категория);
маршрут-на средствах передвижения (1-6 категория) (вело);
маршрут-парусный (1-6 категория);
маршрут-лыжный (1-6 категория);
маршрут-спелео (1-6 категория);
маршрут-комбинированный (1-6  категория)</v>
          </cell>
          <cell r="Z15" t="str">
            <v>Мужчины, женщины</v>
          </cell>
          <cell r="AA15" t="str">
            <v>22 и старше</v>
          </cell>
          <cell r="AB15">
            <v>45658</v>
          </cell>
          <cell r="AC15">
            <v>46001</v>
          </cell>
          <cell r="AD15" t="str">
            <v>Россия</v>
          </cell>
          <cell r="AE15" t="str">
            <v>По назначению</v>
          </cell>
          <cell r="AF15" t="str">
            <v>-</v>
          </cell>
          <cell r="AG15">
            <v>400</v>
          </cell>
          <cell r="AH15">
            <v>340</v>
          </cell>
          <cell r="AI15">
            <v>60</v>
          </cell>
          <cell r="AJ15" t="str">
            <v>-</v>
          </cell>
          <cell r="AK15" t="str">
            <v>-</v>
          </cell>
          <cell r="AL15" t="str">
            <v>-</v>
          </cell>
          <cell r="AM15" t="str">
            <v>Федерация</v>
          </cell>
        </row>
        <row r="16">
          <cell r="E16">
            <v>27418</v>
          </cell>
          <cell r="F16" t="str">
            <v>2084000017031705</v>
          </cell>
          <cell r="G16" t="str">
            <v>-</v>
          </cell>
          <cell r="H16" t="str">
            <v>-</v>
          </cell>
          <cell r="I16" t="str">
            <v>-</v>
          </cell>
          <cell r="J16" t="str">
            <v>-</v>
          </cell>
          <cell r="K16" t="str">
            <v>-</v>
          </cell>
          <cell r="L16" t="str">
            <v>-</v>
          </cell>
          <cell r="M16" t="str">
            <v>-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ПФО+УрФО</v>
          </cell>
          <cell r="W16" t="str">
            <v>Чемпионат Приволжского и Уральского федеральных округов</v>
          </cell>
          <cell r="X16" t="str">
            <v xml:space="preserve">Маршрут-пешеходный (1-6 категория);
маршрут-водный (1-6 категория);
маршрут-горный (1-6 категория);
маршрут-на средствах передвижения (1-6 категория);
маршрут-парусный (1-6 категория);
маршрут-лыжный (1-6 категория);
маршрут-спелео (1-6 категория);             </v>
          </cell>
          <cell r="Z16" t="str">
            <v>Мужчины, женщины</v>
          </cell>
          <cell r="AA16" t="str">
            <v>22 и старше</v>
          </cell>
          <cell r="AB16">
            <v>45658</v>
          </cell>
          <cell r="AC16">
            <v>46001</v>
          </cell>
          <cell r="AD16" t="str">
            <v>Россия</v>
          </cell>
          <cell r="AE16" t="str">
            <v>По назначению</v>
          </cell>
          <cell r="AF16" t="str">
            <v>-</v>
          </cell>
          <cell r="AG16">
            <v>400</v>
          </cell>
          <cell r="AH16">
            <v>340</v>
          </cell>
          <cell r="AI16">
            <v>60</v>
          </cell>
          <cell r="AJ16" t="str">
            <v>-</v>
          </cell>
          <cell r="AK16" t="str">
            <v>-</v>
          </cell>
          <cell r="AL16" t="str">
            <v>-</v>
          </cell>
          <cell r="AM16" t="str">
            <v>Федерация</v>
          </cell>
        </row>
        <row r="17">
          <cell r="E17">
            <v>27419</v>
          </cell>
          <cell r="F17" t="str">
            <v>2084000017031706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  <cell r="S17" t="str">
            <v>-</v>
          </cell>
          <cell r="T17" t="str">
            <v>-</v>
          </cell>
          <cell r="U17" t="str">
            <v>-</v>
          </cell>
          <cell r="V17" t="str">
            <v>СЗФО</v>
          </cell>
          <cell r="W17" t="str">
            <v>Чемпионат Северо-Западного федерального округа</v>
          </cell>
          <cell r="X17" t="str">
            <v>Маршрут-пешеходный (1-6 категория);
маршрут-водный (1-6 категория);
маршрут-горный (1-6 категория);
маршрут-на средствах передвижения (1-6 категория);
маршрут-лыжный (1-6 категория);</v>
          </cell>
          <cell r="Z17" t="str">
            <v>Мужчины, женщины</v>
          </cell>
          <cell r="AA17" t="str">
            <v>22 и старше</v>
          </cell>
          <cell r="AB17">
            <v>45658</v>
          </cell>
          <cell r="AC17">
            <v>46001</v>
          </cell>
          <cell r="AD17" t="str">
            <v>Россия</v>
          </cell>
          <cell r="AE17" t="str">
            <v>По назначению</v>
          </cell>
          <cell r="AF17" t="str">
            <v>-</v>
          </cell>
          <cell r="AG17">
            <v>400</v>
          </cell>
          <cell r="AH17">
            <v>340</v>
          </cell>
          <cell r="AI17">
            <v>60</v>
          </cell>
          <cell r="AJ17" t="str">
            <v>-</v>
          </cell>
          <cell r="AK17" t="str">
            <v>-</v>
          </cell>
          <cell r="AL17" t="str">
            <v>-</v>
          </cell>
          <cell r="AM17" t="str">
            <v>Федерация</v>
          </cell>
        </row>
        <row r="18">
          <cell r="E18">
            <v>27420</v>
          </cell>
          <cell r="F18" t="str">
            <v>2084000017031707</v>
          </cell>
          <cell r="G18" t="str">
            <v>-</v>
          </cell>
          <cell r="H18" t="str">
            <v>-</v>
          </cell>
          <cell r="I18" t="str">
            <v>-</v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  <cell r="P18" t="str">
            <v>-</v>
          </cell>
          <cell r="Q18" t="str">
            <v>-</v>
          </cell>
          <cell r="R18" t="str">
            <v>-</v>
          </cell>
          <cell r="S18" t="str">
            <v>-</v>
          </cell>
          <cell r="T18" t="str">
            <v>-</v>
          </cell>
          <cell r="U18" t="str">
            <v>-</v>
          </cell>
          <cell r="V18" t="str">
            <v>ЦФО</v>
          </cell>
          <cell r="W18" t="str">
            <v>Чемпионат Центрального федерального округа</v>
          </cell>
          <cell r="X18" t="str">
            <v xml:space="preserve">Маршрут-пешеходный (1-6 категория);
маршрут-водный (1-6 категория);
маршрут-горный (1-6 категория);
маршрут-на средствах передвижения (1-6 категория);
маршрут-лыжный (1-6 категория);
маршрут-спелео (1-6 категория);             </v>
          </cell>
          <cell r="Z18" t="str">
            <v>Мужчины, женщины</v>
          </cell>
          <cell r="AA18" t="str">
            <v>22 и старше</v>
          </cell>
          <cell r="AB18">
            <v>45658</v>
          </cell>
          <cell r="AC18">
            <v>46001</v>
          </cell>
          <cell r="AD18" t="str">
            <v>Россия</v>
          </cell>
          <cell r="AE18" t="str">
            <v>По назначению
(Москва)</v>
          </cell>
          <cell r="AF18" t="str">
            <v>-</v>
          </cell>
          <cell r="AG18">
            <v>400</v>
          </cell>
          <cell r="AH18">
            <v>340</v>
          </cell>
          <cell r="AI18">
            <v>60</v>
          </cell>
          <cell r="AJ18" t="str">
            <v>-</v>
          </cell>
          <cell r="AK18" t="str">
            <v>-</v>
          </cell>
          <cell r="AL18" t="str">
            <v>-</v>
          </cell>
          <cell r="AM18" t="str">
            <v>Федерация</v>
          </cell>
        </row>
        <row r="19">
          <cell r="E19">
            <v>27421</v>
          </cell>
          <cell r="F19" t="str">
            <v>2084000017031708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ЮФО</v>
          </cell>
          <cell r="W19" t="str">
            <v>Чемпионат Южного федерального округа</v>
          </cell>
          <cell r="X19" t="str">
            <v>Маршрут-пешеходный (1-6 категория);
маршрут-водный (1-6 категория);
маршрут-горный (1-6 категория);
маршрут-на средствах передвижения (1-6 категория);
маршрут-спелео (1-6 категория)</v>
          </cell>
          <cell r="Z19" t="str">
            <v>Мужчины, женщины</v>
          </cell>
          <cell r="AA19" t="str">
            <v>22 и старше</v>
          </cell>
          <cell r="AB19">
            <v>45658</v>
          </cell>
          <cell r="AC19">
            <v>46001</v>
          </cell>
          <cell r="AD19" t="str">
            <v>Россия</v>
          </cell>
          <cell r="AE19" t="str">
            <v>По назначению</v>
          </cell>
          <cell r="AF19" t="str">
            <v>-</v>
          </cell>
          <cell r="AG19">
            <v>400</v>
          </cell>
          <cell r="AH19">
            <v>340</v>
          </cell>
          <cell r="AI19">
            <v>60</v>
          </cell>
          <cell r="AJ19" t="str">
            <v>-</v>
          </cell>
          <cell r="AK19" t="str">
            <v>-</v>
          </cell>
          <cell r="AL19" t="str">
            <v>-</v>
          </cell>
          <cell r="AM19" t="str">
            <v>Федерация</v>
          </cell>
        </row>
        <row r="20">
          <cell r="E20">
            <v>27443</v>
          </cell>
          <cell r="F20" t="str">
            <v>2084000018031720</v>
          </cell>
          <cell r="G20" t="str">
            <v>-</v>
          </cell>
          <cell r="H20" t="str">
            <v>-</v>
          </cell>
          <cell r="I20" t="str">
            <v>-</v>
          </cell>
          <cell r="J20" t="str">
            <v>-</v>
          </cell>
          <cell r="K20" t="str">
            <v>-</v>
          </cell>
          <cell r="L20" t="str">
            <v>-</v>
          </cell>
          <cell r="M20" t="str">
            <v>-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  <cell r="S20" t="str">
            <v>-</v>
          </cell>
          <cell r="T20" t="str">
            <v>-</v>
          </cell>
          <cell r="U20" t="str">
            <v>-</v>
          </cell>
          <cell r="V20" t="str">
            <v>ПФО</v>
          </cell>
          <cell r="W20" t="str">
            <v>Первенство Приволжского федерального округа</v>
          </cell>
          <cell r="X20" t="str">
            <v>Маршрут-пешеходный (1-6 категория);
маршрут-горный (1-6 категории);
маршрут-водный (1-6 категория);
маршрут-на средствах передвижения (1-6 категория) (велосипед);
маршрут-лыжный (1-6 категория)</v>
          </cell>
          <cell r="Z20" t="str">
            <v xml:space="preserve">Юниоры, юниорки </v>
          </cell>
          <cell r="AA20" t="str">
            <v>17-21 год</v>
          </cell>
          <cell r="AB20">
            <v>45658</v>
          </cell>
          <cell r="AC20">
            <v>45996</v>
          </cell>
          <cell r="AD20" t="str">
            <v>Россия</v>
          </cell>
          <cell r="AE20" t="str">
            <v>По назначению
(Саратов)</v>
          </cell>
          <cell r="AF20" t="str">
            <v>-</v>
          </cell>
          <cell r="AG20">
            <v>500</v>
          </cell>
          <cell r="AH20">
            <v>450</v>
          </cell>
          <cell r="AI20">
            <v>50</v>
          </cell>
          <cell r="AJ20" t="str">
            <v>-</v>
          </cell>
          <cell r="AK20" t="str">
            <v>-</v>
          </cell>
          <cell r="AL20" t="str">
            <v>-</v>
          </cell>
          <cell r="AM20" t="str">
            <v>Федерация</v>
          </cell>
        </row>
        <row r="21">
          <cell r="E21">
            <v>27444</v>
          </cell>
          <cell r="F21" t="str">
            <v>2084000018031723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  <cell r="N21" t="str">
            <v>-</v>
          </cell>
          <cell r="O21" t="str">
            <v>-</v>
          </cell>
          <cell r="P21" t="str">
            <v>-</v>
          </cell>
          <cell r="Q21" t="str">
            <v>-</v>
          </cell>
          <cell r="R21" t="str">
            <v>-</v>
          </cell>
          <cell r="S21" t="str">
            <v>-</v>
          </cell>
          <cell r="T21" t="str">
            <v>-</v>
          </cell>
          <cell r="U21" t="str">
            <v>-</v>
          </cell>
          <cell r="V21" t="str">
            <v>СибФО</v>
          </cell>
          <cell r="W21" t="str">
            <v>Первенство Сибирского федерального округа</v>
          </cell>
          <cell r="X21" t="str">
            <v>Маршрут-пешеходный (1-6 категория);
маршрут-водный (1-6 категория);
маршрут-горный (1-6 категория);
маршрут-лыжный (1-6 категория);
маршрут-спелео (1-6 категория);
маршрут-на средствах передвижения (1-6 категория) (велосипед);
маршрут-комбинированный (1-6  категория)</v>
          </cell>
          <cell r="Z21" t="str">
            <v>Юниоры, юниорки; 
юноши, девушки</v>
          </cell>
          <cell r="AA21" t="str">
            <v>17-21 год
13-16 лет</v>
          </cell>
          <cell r="AB21">
            <v>45658</v>
          </cell>
          <cell r="AC21">
            <v>45996</v>
          </cell>
          <cell r="AD21" t="str">
            <v>Россия</v>
          </cell>
          <cell r="AE21" t="str">
            <v>По назначению
(Красноярск)</v>
          </cell>
          <cell r="AF21" t="str">
            <v>-</v>
          </cell>
          <cell r="AG21">
            <v>200</v>
          </cell>
          <cell r="AH21">
            <v>170</v>
          </cell>
          <cell r="AI21">
            <v>30</v>
          </cell>
          <cell r="AJ21" t="str">
            <v>-</v>
          </cell>
          <cell r="AK21" t="str">
            <v>-</v>
          </cell>
          <cell r="AL21" t="str">
            <v>-</v>
          </cell>
          <cell r="AM21" t="str">
            <v>Федерация</v>
          </cell>
        </row>
        <row r="22">
          <cell r="E22">
            <v>26738</v>
          </cell>
          <cell r="F22" t="str">
            <v>2084660020033974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-</v>
          </cell>
          <cell r="K22" t="str">
            <v>-</v>
          </cell>
          <cell r="L22" t="str">
            <v>-</v>
          </cell>
          <cell r="M22" t="str">
            <v>-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  <cell r="S22" t="str">
            <v>-</v>
          </cell>
          <cell r="T22" t="str">
            <v>-</v>
          </cell>
          <cell r="U22" t="str">
            <v>-</v>
          </cell>
          <cell r="V22" t="str">
            <v>УрФО</v>
          </cell>
          <cell r="W22" t="str">
            <v>Кубок России</v>
          </cell>
          <cell r="X22" t="str">
            <v>Дистанция-лыжная; 
дистанция-лыжная-связка;
дистанция-лыжная-группа</v>
          </cell>
          <cell r="Y22" t="str">
            <v>1 этап</v>
          </cell>
          <cell r="Z22" t="str">
            <v>Мужчины, женщины</v>
          </cell>
          <cell r="AA22" t="str">
            <v>22 и старше</v>
          </cell>
          <cell r="AB22">
            <v>45680</v>
          </cell>
          <cell r="AC22">
            <v>45684</v>
          </cell>
          <cell r="AD22" t="str">
            <v>Россия</v>
          </cell>
          <cell r="AE22" t="str">
            <v>Свердловская область,
г. Березовский</v>
          </cell>
          <cell r="AF22" t="str">
            <v>-</v>
          </cell>
          <cell r="AG22">
            <v>250</v>
          </cell>
          <cell r="AH22">
            <v>200</v>
          </cell>
          <cell r="AI22">
            <v>50</v>
          </cell>
          <cell r="AJ22" t="str">
            <v>-</v>
          </cell>
          <cell r="AK22" t="str">
            <v>-</v>
          </cell>
          <cell r="AL22" t="str">
            <v>-</v>
          </cell>
          <cell r="AM22" t="str">
            <v>Федерация</v>
          </cell>
        </row>
        <row r="23">
          <cell r="E23">
            <v>27138</v>
          </cell>
          <cell r="F23" t="str">
            <v>2084660021031581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-</v>
          </cell>
          <cell r="K23" t="str">
            <v>-</v>
          </cell>
          <cell r="L23" t="str">
            <v>-</v>
          </cell>
          <cell r="M23" t="str">
            <v>-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  <cell r="S23">
            <v>13425</v>
          </cell>
          <cell r="T23" t="str">
            <v>согласовано Минспортом</v>
          </cell>
          <cell r="U23">
            <v>500</v>
          </cell>
          <cell r="V23" t="str">
            <v>УрФО</v>
          </cell>
          <cell r="W23" t="str">
            <v>Всероссийские соревнования</v>
          </cell>
          <cell r="X23" t="str">
            <v>Дистанция-лыжная; 
дистанция-лыжная-связка;
дистанция-лыжная-группа</v>
          </cell>
          <cell r="Z23" t="str">
            <v>Юниоры, юниорки</v>
          </cell>
          <cell r="AA23" t="str">
            <v>16-21 год</v>
          </cell>
          <cell r="AB23">
            <v>45680</v>
          </cell>
          <cell r="AC23">
            <v>45684</v>
          </cell>
          <cell r="AD23" t="str">
            <v>Россия</v>
          </cell>
          <cell r="AE23" t="str">
            <v>Свердловская область,
г. Березовский</v>
          </cell>
          <cell r="AF23" t="str">
            <v>-</v>
          </cell>
          <cell r="AG23">
            <v>250</v>
          </cell>
          <cell r="AH23">
            <v>200</v>
          </cell>
          <cell r="AI23">
            <v>50</v>
          </cell>
          <cell r="AJ23" t="str">
            <v>-</v>
          </cell>
          <cell r="AK23">
            <v>500</v>
          </cell>
          <cell r="AL23" t="str">
            <v>-</v>
          </cell>
          <cell r="AM23" t="str">
            <v>Минспорт России</v>
          </cell>
        </row>
        <row r="24">
          <cell r="E24">
            <v>27139</v>
          </cell>
          <cell r="F24" t="str">
            <v>2084660021031580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  <cell r="S24">
            <v>13426</v>
          </cell>
          <cell r="T24" t="str">
            <v>согласовано Минспортом</v>
          </cell>
          <cell r="U24">
            <v>38.25</v>
          </cell>
          <cell r="V24" t="str">
            <v>УрФО</v>
          </cell>
          <cell r="W24" t="str">
            <v>Всероссийские соревнования</v>
          </cell>
          <cell r="X24" t="str">
            <v>Дистанция-лыжная; 
дистанция-лыжная-связка;
дистанция-лыжная-группа</v>
          </cell>
          <cell r="Z24" t="str">
            <v>Юноши, девушки</v>
          </cell>
          <cell r="AA24" t="str">
            <v>14-15 лет</v>
          </cell>
          <cell r="AB24">
            <v>45680</v>
          </cell>
          <cell r="AC24">
            <v>45684</v>
          </cell>
          <cell r="AD24" t="str">
            <v>Россия</v>
          </cell>
          <cell r="AE24" t="str">
            <v>Свердловская область,
г. Березовский</v>
          </cell>
          <cell r="AF24" t="str">
            <v>-</v>
          </cell>
          <cell r="AG24">
            <v>250</v>
          </cell>
          <cell r="AH24">
            <v>200</v>
          </cell>
          <cell r="AI24">
            <v>50</v>
          </cell>
          <cell r="AJ24" t="str">
            <v>-</v>
          </cell>
          <cell r="AK24">
            <v>38.25</v>
          </cell>
          <cell r="AL24" t="str">
            <v>-</v>
          </cell>
          <cell r="AM24" t="str">
            <v>Минспорт России</v>
          </cell>
        </row>
        <row r="25">
          <cell r="E25">
            <v>26739</v>
          </cell>
          <cell r="F25" t="str">
            <v>2084500020033990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 t="str">
            <v>-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было 1000,00</v>
          </cell>
          <cell r="R25" t="str">
            <v>-</v>
          </cell>
          <cell r="S25">
            <v>15051</v>
          </cell>
          <cell r="T25" t="str">
            <v>согласовано Минспортом</v>
          </cell>
          <cell r="U25">
            <v>493.61</v>
          </cell>
          <cell r="V25" t="str">
            <v>ЦФО</v>
          </cell>
          <cell r="W25" t="str">
            <v>Кубок России</v>
          </cell>
          <cell r="X25" t="str">
            <v>Дистанция-лыжная; 
дистанция-лыжная-связка</v>
          </cell>
          <cell r="Y25" t="str">
            <v>финал</v>
          </cell>
          <cell r="Z25" t="str">
            <v>Мужчины, женщины</v>
          </cell>
          <cell r="AA25" t="str">
            <v>22 и старше</v>
          </cell>
          <cell r="AB25">
            <v>45687</v>
          </cell>
          <cell r="AC25">
            <v>45689</v>
          </cell>
          <cell r="AD25" t="str">
            <v>Россия</v>
          </cell>
          <cell r="AE25" t="str">
            <v>Московская область,
г. Красногорск</v>
          </cell>
          <cell r="AF25" t="str">
            <v>-</v>
          </cell>
          <cell r="AG25">
            <v>250</v>
          </cell>
          <cell r="AH25">
            <v>200</v>
          </cell>
          <cell r="AI25">
            <v>50</v>
          </cell>
          <cell r="AJ25" t="str">
            <v>-</v>
          </cell>
          <cell r="AK25">
            <v>493.61</v>
          </cell>
          <cell r="AL25" t="str">
            <v>-</v>
          </cell>
          <cell r="AM25" t="str">
            <v>Минспорт России</v>
          </cell>
        </row>
        <row r="26">
          <cell r="E26">
            <v>27140</v>
          </cell>
          <cell r="F26" t="str">
            <v>2084500021033992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  <cell r="S26">
            <v>13427</v>
          </cell>
          <cell r="T26" t="str">
            <v>согласовано Минспортом</v>
          </cell>
          <cell r="U26">
            <v>14.25</v>
          </cell>
          <cell r="V26" t="str">
            <v>ЦФО</v>
          </cell>
          <cell r="W26" t="str">
            <v>Всероссийские соревнования</v>
          </cell>
          <cell r="X26" t="str">
            <v>Дистанция-лыжная; 
дистанция-лыжная-связка</v>
          </cell>
          <cell r="Z26" t="str">
            <v>Юниоры, юниорки</v>
          </cell>
          <cell r="AA26" t="str">
            <v>16-21 год</v>
          </cell>
          <cell r="AB26">
            <v>45687</v>
          </cell>
          <cell r="AC26">
            <v>45689</v>
          </cell>
          <cell r="AD26" t="str">
            <v>Россия</v>
          </cell>
          <cell r="AE26" t="str">
            <v>Московская область,
г. Красногорск</v>
          </cell>
          <cell r="AF26" t="str">
            <v>-</v>
          </cell>
          <cell r="AG26">
            <v>250</v>
          </cell>
          <cell r="AH26">
            <v>200</v>
          </cell>
          <cell r="AI26">
            <v>50</v>
          </cell>
          <cell r="AJ26" t="str">
            <v>-</v>
          </cell>
          <cell r="AK26">
            <v>14.25</v>
          </cell>
          <cell r="AL26" t="str">
            <v>-</v>
          </cell>
          <cell r="AM26" t="str">
            <v>Минспорт России</v>
          </cell>
        </row>
        <row r="27">
          <cell r="E27">
            <v>27141</v>
          </cell>
          <cell r="F27" t="str">
            <v>2084500021033991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>
            <v>13428</v>
          </cell>
          <cell r="T27" t="str">
            <v>согласовано Минспортом</v>
          </cell>
          <cell r="U27">
            <v>14.25</v>
          </cell>
          <cell r="V27" t="str">
            <v>ЦФО</v>
          </cell>
          <cell r="W27" t="str">
            <v>Всероссийские соревнования</v>
          </cell>
          <cell r="X27" t="str">
            <v>Дистанция-лыжная; 
дистанция-лыжная-связка</v>
          </cell>
          <cell r="Z27" t="str">
            <v>Юноши, девушки</v>
          </cell>
          <cell r="AA27" t="str">
            <v>14-15 лет</v>
          </cell>
          <cell r="AB27">
            <v>45687</v>
          </cell>
          <cell r="AC27">
            <v>45689</v>
          </cell>
          <cell r="AD27" t="str">
            <v>Россия</v>
          </cell>
          <cell r="AE27" t="str">
            <v>Московская область,
г. Красногорск</v>
          </cell>
          <cell r="AF27" t="str">
            <v>-</v>
          </cell>
          <cell r="AG27">
            <v>250</v>
          </cell>
          <cell r="AH27">
            <v>200</v>
          </cell>
          <cell r="AI27">
            <v>50</v>
          </cell>
          <cell r="AJ27" t="str">
            <v>-</v>
          </cell>
          <cell r="AK27">
            <v>14.25</v>
          </cell>
          <cell r="AL27" t="str">
            <v>-</v>
          </cell>
          <cell r="AM27" t="str">
            <v>Минспорт России</v>
          </cell>
        </row>
        <row r="28">
          <cell r="E28">
            <v>27142</v>
          </cell>
          <cell r="F28" t="str">
            <v>2084340021031584</v>
          </cell>
          <cell r="G28" t="str">
            <v>-</v>
          </cell>
          <cell r="H28" t="str">
            <v>-</v>
          </cell>
          <cell r="I28" t="str">
            <v>-</v>
          </cell>
          <cell r="J28" t="str">
            <v>-</v>
          </cell>
          <cell r="K28" t="str">
            <v>-</v>
          </cell>
          <cell r="L28" t="str">
            <v>-</v>
          </cell>
          <cell r="M28" t="str">
            <v>-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  <cell r="S28">
            <v>13940</v>
          </cell>
          <cell r="T28" t="str">
            <v>согласовано Минспортом</v>
          </cell>
          <cell r="U28">
            <v>95.85</v>
          </cell>
          <cell r="V28" t="str">
            <v>ЮФО</v>
          </cell>
          <cell r="W28" t="str">
            <v>Всероссийские соревнования</v>
          </cell>
          <cell r="X28" t="str">
            <v xml:space="preserve">Дистанция-пешеходная;
дистанция-пешеходная-связка;
дистанция-пешеходная-группа </v>
          </cell>
          <cell r="Z28" t="str">
            <v>Мужчины, женщины</v>
          </cell>
          <cell r="AA28" t="str">
            <v>22 и старше</v>
          </cell>
          <cell r="AB28">
            <v>45694</v>
          </cell>
          <cell r="AC28">
            <v>45698</v>
          </cell>
          <cell r="AD28" t="str">
            <v>Россия</v>
          </cell>
          <cell r="AE28" t="str">
            <v>Волгоградская область,
г. Камышин</v>
          </cell>
          <cell r="AF28" t="str">
            <v>-</v>
          </cell>
          <cell r="AG28">
            <v>250</v>
          </cell>
          <cell r="AH28">
            <v>200</v>
          </cell>
          <cell r="AI28">
            <v>50</v>
          </cell>
          <cell r="AJ28" t="str">
            <v>-</v>
          </cell>
          <cell r="AK28">
            <v>95.85</v>
          </cell>
          <cell r="AL28" t="str">
            <v>-</v>
          </cell>
          <cell r="AM28" t="str">
            <v>Минспорт России</v>
          </cell>
        </row>
        <row r="29">
          <cell r="E29">
            <v>27143</v>
          </cell>
          <cell r="F29" t="str">
            <v>2084340021031583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-</v>
          </cell>
          <cell r="K29" t="str">
            <v>-</v>
          </cell>
          <cell r="L29" t="str">
            <v>-</v>
          </cell>
          <cell r="M29" t="str">
            <v>-</v>
          </cell>
          <cell r="N29" t="str">
            <v>-</v>
          </cell>
          <cell r="O29" t="str">
            <v>-</v>
          </cell>
          <cell r="P29" t="str">
            <v>-</v>
          </cell>
          <cell r="Q29" t="str">
            <v>-</v>
          </cell>
          <cell r="R29" t="str">
            <v>-</v>
          </cell>
          <cell r="S29">
            <v>13944</v>
          </cell>
          <cell r="T29" t="str">
            <v>согласовано Минспортом</v>
          </cell>
          <cell r="U29">
            <v>38.25</v>
          </cell>
          <cell r="V29" t="str">
            <v>ЮФО</v>
          </cell>
          <cell r="W29" t="str">
            <v>Всероссийские соревнования</v>
          </cell>
          <cell r="X29" t="str">
            <v xml:space="preserve">Дистанция-пешеходная;
дистанция-пешеходная-связка;
дистанция-пешеходная-группа </v>
          </cell>
          <cell r="Z29" t="str">
            <v>Юниоры, юниорки</v>
          </cell>
          <cell r="AA29" t="str">
            <v>16-21 год</v>
          </cell>
          <cell r="AB29">
            <v>45694</v>
          </cell>
          <cell r="AC29">
            <v>45698</v>
          </cell>
          <cell r="AD29" t="str">
            <v>Россия</v>
          </cell>
          <cell r="AE29" t="str">
            <v>Волгоградская область,
г. Камышин</v>
          </cell>
          <cell r="AF29" t="str">
            <v>-</v>
          </cell>
          <cell r="AG29">
            <v>250</v>
          </cell>
          <cell r="AH29">
            <v>200</v>
          </cell>
          <cell r="AI29">
            <v>50</v>
          </cell>
          <cell r="AJ29" t="str">
            <v>-</v>
          </cell>
          <cell r="AK29">
            <v>38.25</v>
          </cell>
          <cell r="AL29" t="str">
            <v>-</v>
          </cell>
          <cell r="AM29" t="str">
            <v>Минспорт России</v>
          </cell>
        </row>
        <row r="30">
          <cell r="E30">
            <v>27244</v>
          </cell>
          <cell r="F30" t="str">
            <v>2084340021031582</v>
          </cell>
          <cell r="G30" t="str">
            <v>-</v>
          </cell>
          <cell r="H30" t="str">
            <v>-</v>
          </cell>
          <cell r="I30" t="str">
            <v>-</v>
          </cell>
          <cell r="J30" t="str">
            <v>-</v>
          </cell>
          <cell r="K30" t="str">
            <v>-</v>
          </cell>
          <cell r="L30" t="str">
            <v>-</v>
          </cell>
          <cell r="M30" t="str">
            <v>-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  <cell r="S30">
            <v>13945</v>
          </cell>
          <cell r="T30" t="str">
            <v>согласовано Минспортом</v>
          </cell>
          <cell r="U30">
            <v>38.25</v>
          </cell>
          <cell r="V30" t="str">
            <v>ЮФО</v>
          </cell>
          <cell r="W30" t="str">
            <v>Всероссийские соревнования</v>
          </cell>
          <cell r="X30" t="str">
            <v xml:space="preserve">Дистанция-пешеходная;
дистанция-пешеходная-связка;
дистанция-пешеходная-группа </v>
          </cell>
          <cell r="Z30" t="str">
            <v>Юноши, девушки</v>
          </cell>
          <cell r="AA30" t="str">
            <v>14-15 лет</v>
          </cell>
          <cell r="AB30">
            <v>45694</v>
          </cell>
          <cell r="AC30">
            <v>45698</v>
          </cell>
          <cell r="AD30" t="str">
            <v>Россия</v>
          </cell>
          <cell r="AE30" t="str">
            <v>Волгоградская область,
г. Камышин</v>
          </cell>
          <cell r="AF30" t="str">
            <v>-</v>
          </cell>
          <cell r="AG30">
            <v>250</v>
          </cell>
          <cell r="AH30">
            <v>200</v>
          </cell>
          <cell r="AI30">
            <v>50</v>
          </cell>
          <cell r="AJ30" t="str">
            <v>-</v>
          </cell>
          <cell r="AK30">
            <v>38.25</v>
          </cell>
          <cell r="AL30" t="str">
            <v>-</v>
          </cell>
          <cell r="AM30" t="str">
            <v>Минспорт России</v>
          </cell>
        </row>
        <row r="31">
          <cell r="E31">
            <v>27422</v>
          </cell>
          <cell r="F31" t="str">
            <v>2084240017031709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  <cell r="P31" t="str">
            <v>-</v>
          </cell>
          <cell r="Q31" t="str">
            <v>-</v>
          </cell>
          <cell r="R31" t="str">
            <v>-</v>
          </cell>
          <cell r="S31" t="str">
            <v>-</v>
          </cell>
          <cell r="T31" t="str">
            <v>-</v>
          </cell>
          <cell r="U31" t="str">
            <v>-</v>
          </cell>
          <cell r="V31" t="str">
            <v>СибФО</v>
          </cell>
          <cell r="W31" t="str">
            <v>Чемпионат Сибирского федерального округа</v>
          </cell>
          <cell r="X31" t="str">
            <v>Дистанция-лыжная; 
дистанция-лыжная-связка;
дистанция-лыжная-группа</v>
          </cell>
          <cell r="Z31" t="str">
            <v>Мужчины, женщины</v>
          </cell>
          <cell r="AA31" t="str">
            <v>22 и старше</v>
          </cell>
          <cell r="AB31">
            <v>45701</v>
          </cell>
          <cell r="AC31">
            <v>45705</v>
          </cell>
          <cell r="AD31" t="str">
            <v>Россия</v>
          </cell>
          <cell r="AE31" t="str">
            <v>Красноярский край,
г. Зеленогорск</v>
          </cell>
          <cell r="AF31" t="str">
            <v>-</v>
          </cell>
          <cell r="AG31">
            <v>100</v>
          </cell>
          <cell r="AH31">
            <v>80</v>
          </cell>
          <cell r="AI31">
            <v>20</v>
          </cell>
          <cell r="AJ31" t="str">
            <v>-</v>
          </cell>
          <cell r="AK31" t="str">
            <v>-</v>
          </cell>
          <cell r="AL31" t="str">
            <v>-</v>
          </cell>
          <cell r="AM31" t="str">
            <v>Федерация</v>
          </cell>
        </row>
        <row r="32">
          <cell r="E32">
            <v>27445</v>
          </cell>
          <cell r="F32" t="str">
            <v>2084240018031724</v>
          </cell>
          <cell r="G32" t="str">
            <v>-</v>
          </cell>
          <cell r="H32" t="str">
            <v>-</v>
          </cell>
          <cell r="I32" t="str">
            <v>-</v>
          </cell>
          <cell r="J32" t="str">
            <v>-</v>
          </cell>
          <cell r="K32" t="str">
            <v>-</v>
          </cell>
          <cell r="L32" t="str">
            <v>-</v>
          </cell>
          <cell r="M32" t="str">
            <v>-</v>
          </cell>
          <cell r="N32" t="str">
            <v>-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  <cell r="S32" t="str">
            <v>-</v>
          </cell>
          <cell r="T32" t="str">
            <v>-</v>
          </cell>
          <cell r="U32" t="str">
            <v>-</v>
          </cell>
          <cell r="V32" t="str">
            <v>СибФО</v>
          </cell>
          <cell r="W32" t="str">
            <v>Первенство Сибирского федерального округа</v>
          </cell>
          <cell r="X32" t="str">
            <v>Дистанция-лыжная; 
дистанция-лыжная-связка;
дистанция-лыжная-группа</v>
          </cell>
          <cell r="Z32" t="str">
            <v>Юниоры, юниорки</v>
          </cell>
          <cell r="AA32" t="str">
            <v>16-21 год</v>
          </cell>
          <cell r="AB32">
            <v>45701</v>
          </cell>
          <cell r="AC32">
            <v>45705</v>
          </cell>
          <cell r="AD32" t="str">
            <v>Россия</v>
          </cell>
          <cell r="AE32" t="str">
            <v>Красноярский край,
г. Зеленогорск</v>
          </cell>
          <cell r="AF32" t="str">
            <v>-</v>
          </cell>
          <cell r="AG32">
            <v>100</v>
          </cell>
          <cell r="AH32">
            <v>80</v>
          </cell>
          <cell r="AI32">
            <v>20</v>
          </cell>
          <cell r="AJ32" t="str">
            <v>-</v>
          </cell>
          <cell r="AK32" t="str">
            <v>-</v>
          </cell>
          <cell r="AL32" t="str">
            <v>-</v>
          </cell>
          <cell r="AM32" t="str">
            <v>Федерация</v>
          </cell>
        </row>
        <row r="33">
          <cell r="E33">
            <v>27446</v>
          </cell>
          <cell r="F33" t="str">
            <v>2084240018031726</v>
          </cell>
          <cell r="V33" t="str">
            <v>СибФО</v>
          </cell>
          <cell r="W33" t="str">
            <v>Первенство Сибирского федерального округа</v>
          </cell>
          <cell r="X33" t="str">
            <v>Дистанция-лыжная; 
дистанция-лыжная-связка;
дистанция-лыжная-группа</v>
          </cell>
          <cell r="Z33" t="str">
            <v>Юноши, девушки</v>
          </cell>
          <cell r="AA33" t="str">
            <v>14-15 лет</v>
          </cell>
          <cell r="AB33">
            <v>45701</v>
          </cell>
          <cell r="AC33">
            <v>45705</v>
          </cell>
          <cell r="AD33" t="str">
            <v>Россия</v>
          </cell>
          <cell r="AE33" t="str">
            <v>Красноярский край,
г. Зеленогорск</v>
          </cell>
          <cell r="AF33" t="str">
            <v>-</v>
          </cell>
          <cell r="AG33">
            <v>100</v>
          </cell>
          <cell r="AH33">
            <v>80</v>
          </cell>
          <cell r="AI33">
            <v>20</v>
          </cell>
          <cell r="AJ33" t="str">
            <v>-</v>
          </cell>
          <cell r="AK33" t="str">
            <v>-</v>
          </cell>
          <cell r="AL33" t="str">
            <v>-</v>
          </cell>
          <cell r="AM33" t="str">
            <v>Федерация</v>
          </cell>
        </row>
        <row r="34">
          <cell r="E34">
            <v>27447</v>
          </cell>
          <cell r="F34" t="str">
            <v>2084240018031725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СибФО</v>
          </cell>
          <cell r="W34" t="str">
            <v>Первенство Сибирского федерального округа</v>
          </cell>
          <cell r="X34" t="str">
            <v>Дистанция-лыжная; 
дистанция-лыжная-связка;
дистанция-лыжная-группа</v>
          </cell>
          <cell r="Z34" t="str">
            <v>Мальчики, девочки</v>
          </cell>
          <cell r="AA34" t="str">
            <v>8-13 лет</v>
          </cell>
          <cell r="AB34">
            <v>45701</v>
          </cell>
          <cell r="AC34">
            <v>45705</v>
          </cell>
          <cell r="AD34" t="str">
            <v>Россия</v>
          </cell>
          <cell r="AE34" t="str">
            <v>Красноярский край,
г. Зеленогорск</v>
          </cell>
          <cell r="AF34" t="str">
            <v>-</v>
          </cell>
          <cell r="AG34">
            <v>100</v>
          </cell>
          <cell r="AH34">
            <v>80</v>
          </cell>
          <cell r="AI34">
            <v>20</v>
          </cell>
          <cell r="AJ34" t="str">
            <v>-</v>
          </cell>
          <cell r="AK34" t="str">
            <v>-</v>
          </cell>
          <cell r="AL34" t="str">
            <v>-</v>
          </cell>
          <cell r="AM34" t="str">
            <v>Федерация</v>
          </cell>
        </row>
        <row r="35">
          <cell r="E35">
            <v>27423</v>
          </cell>
          <cell r="F35" t="str">
            <v>2084230017031710</v>
          </cell>
          <cell r="G35" t="str">
            <v>-</v>
          </cell>
          <cell r="H35" t="str">
            <v>-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-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  <cell r="S35" t="str">
            <v>-</v>
          </cell>
          <cell r="T35" t="str">
            <v>-</v>
          </cell>
          <cell r="U35" t="str">
            <v>-</v>
          </cell>
          <cell r="V35" t="str">
            <v>ЮФО</v>
          </cell>
          <cell r="W35" t="str">
            <v>Чемпионат Южного федерального округа</v>
          </cell>
          <cell r="X35" t="str">
            <v xml:space="preserve">Дистанция-пешеходная;
дистанция-пешеходная-связка;
дистанция-пешеходная-группа </v>
          </cell>
          <cell r="Z35" t="str">
            <v>Мужчины, женщины</v>
          </cell>
          <cell r="AA35" t="str">
            <v>22 и старше</v>
          </cell>
          <cell r="AB35">
            <v>45701</v>
          </cell>
          <cell r="AC35">
            <v>45705</v>
          </cell>
          <cell r="AD35" t="str">
            <v>Россия</v>
          </cell>
          <cell r="AE35" t="str">
            <v>Краснодарский край,
г. Славянск-на-Кубани</v>
          </cell>
          <cell r="AF35" t="str">
            <v>-</v>
          </cell>
          <cell r="AG35">
            <v>100</v>
          </cell>
          <cell r="AH35">
            <v>80</v>
          </cell>
          <cell r="AI35">
            <v>20</v>
          </cell>
          <cell r="AJ35" t="str">
            <v>-</v>
          </cell>
          <cell r="AK35" t="str">
            <v>-</v>
          </cell>
          <cell r="AL35" t="str">
            <v>-</v>
          </cell>
          <cell r="AM35" t="str">
            <v>Федерация</v>
          </cell>
        </row>
        <row r="36">
          <cell r="E36">
            <v>27448</v>
          </cell>
          <cell r="F36" t="str">
            <v>2084230018031728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ЮФО</v>
          </cell>
          <cell r="W36" t="str">
            <v>Первенство Южного федерального округа</v>
          </cell>
          <cell r="X36" t="str">
            <v xml:space="preserve">Дистанция-пешеходная;
дистанция-пешеходная-связка;
дистанция-пешеходная-группа </v>
          </cell>
          <cell r="Z36" t="str">
            <v>Юниоры, юниорки</v>
          </cell>
          <cell r="AA36" t="str">
            <v>16-21 год</v>
          </cell>
          <cell r="AB36">
            <v>45701</v>
          </cell>
          <cell r="AC36">
            <v>45705</v>
          </cell>
          <cell r="AD36" t="str">
            <v>Россия</v>
          </cell>
          <cell r="AE36" t="str">
            <v>Краснодарский край,
г. Славянск-на-Кубани</v>
          </cell>
          <cell r="AF36" t="str">
            <v>-</v>
          </cell>
          <cell r="AG36">
            <v>100</v>
          </cell>
          <cell r="AH36">
            <v>80</v>
          </cell>
          <cell r="AI36">
            <v>20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Федерация</v>
          </cell>
        </row>
        <row r="37">
          <cell r="E37">
            <v>27449</v>
          </cell>
          <cell r="F37" t="str">
            <v>2084230018031727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ЮФО</v>
          </cell>
          <cell r="W37" t="str">
            <v>Первенство Южного федерального округа</v>
          </cell>
          <cell r="X37" t="str">
            <v xml:space="preserve">Дистанция-пешеходная;
дистанция-пешеходная-связка;
дистанция-пешеходная-группа </v>
          </cell>
          <cell r="Z37" t="str">
            <v>Юноши, девушки</v>
          </cell>
          <cell r="AA37" t="str">
            <v>14-15 лет</v>
          </cell>
          <cell r="AB37">
            <v>45701</v>
          </cell>
          <cell r="AC37">
            <v>45705</v>
          </cell>
          <cell r="AD37" t="str">
            <v>Россия</v>
          </cell>
          <cell r="AE37" t="str">
            <v>Краснодарский край,
г. Славянск-на-Кубани</v>
          </cell>
          <cell r="AF37" t="str">
            <v>-</v>
          </cell>
          <cell r="AG37">
            <v>100</v>
          </cell>
          <cell r="AH37">
            <v>80</v>
          </cell>
          <cell r="AI37">
            <v>20</v>
          </cell>
          <cell r="AJ37" t="str">
            <v>-</v>
          </cell>
          <cell r="AK37" t="str">
            <v>-</v>
          </cell>
          <cell r="AL37" t="str">
            <v>-</v>
          </cell>
          <cell r="AM37" t="str">
            <v>Федерация</v>
          </cell>
        </row>
        <row r="38">
          <cell r="E38">
            <v>27450</v>
          </cell>
          <cell r="F38" t="str">
            <v>2084230018031729</v>
          </cell>
          <cell r="G38" t="str">
            <v>-</v>
          </cell>
          <cell r="H38" t="str">
            <v>-</v>
          </cell>
          <cell r="I38" t="str">
            <v>-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-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  <cell r="S38" t="str">
            <v>-</v>
          </cell>
          <cell r="T38" t="str">
            <v>-</v>
          </cell>
          <cell r="U38" t="str">
            <v>-</v>
          </cell>
          <cell r="V38" t="str">
            <v>ЮФО</v>
          </cell>
          <cell r="W38" t="str">
            <v>Первенство Южного федерального округа</v>
          </cell>
          <cell r="X38" t="str">
            <v xml:space="preserve">Дистанция-пешеходная;
дистанция-пешеходная-связка;
дистанция-пешеходная-группа </v>
          </cell>
          <cell r="Z38" t="str">
            <v>Мальчики, девочки</v>
          </cell>
          <cell r="AA38" t="str">
            <v>8-13 лет</v>
          </cell>
          <cell r="AB38">
            <v>45701</v>
          </cell>
          <cell r="AC38">
            <v>45705</v>
          </cell>
          <cell r="AD38" t="str">
            <v>Россия</v>
          </cell>
          <cell r="AE38" t="str">
            <v>Краснодарский край,
г. Славянск-на-Кубани</v>
          </cell>
          <cell r="AF38" t="str">
            <v>-</v>
          </cell>
          <cell r="AG38">
            <v>100</v>
          </cell>
          <cell r="AH38">
            <v>80</v>
          </cell>
          <cell r="AI38">
            <v>20</v>
          </cell>
          <cell r="AJ38" t="str">
            <v>-</v>
          </cell>
          <cell r="AK38" t="str">
            <v>-</v>
          </cell>
          <cell r="AL38" t="str">
            <v>-</v>
          </cell>
          <cell r="AM38" t="str">
            <v>Федерация</v>
          </cell>
        </row>
        <row r="39">
          <cell r="E39">
            <v>27424</v>
          </cell>
          <cell r="F39" t="str">
            <v>2084740017031711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 t="str">
            <v>УрФО</v>
          </cell>
          <cell r="W39" t="str">
            <v>Чемпионат Уральского федерального округа</v>
          </cell>
          <cell r="X39" t="str">
            <v>Дистанция-лыжная; 
дистанция-лыжная-связка</v>
          </cell>
          <cell r="Z39" t="str">
            <v>Мужчины, женщины</v>
          </cell>
          <cell r="AA39" t="str">
            <v>22 и старше</v>
          </cell>
          <cell r="AB39">
            <v>45702</v>
          </cell>
          <cell r="AC39">
            <v>45705</v>
          </cell>
          <cell r="AD39" t="str">
            <v>Россия</v>
          </cell>
          <cell r="AE39" t="str">
            <v>Челябинская область,
с. Миасское</v>
          </cell>
          <cell r="AF39" t="str">
            <v>-</v>
          </cell>
          <cell r="AG39">
            <v>100</v>
          </cell>
          <cell r="AH39">
            <v>80</v>
          </cell>
          <cell r="AI39">
            <v>20</v>
          </cell>
          <cell r="AJ39" t="str">
            <v>-</v>
          </cell>
          <cell r="AK39" t="str">
            <v>-</v>
          </cell>
          <cell r="AL39" t="str">
            <v>-</v>
          </cell>
          <cell r="AM39" t="str">
            <v>Федерация</v>
          </cell>
        </row>
        <row r="40">
          <cell r="E40">
            <v>27451</v>
          </cell>
          <cell r="F40" t="str">
            <v>2084740018031730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  <cell r="S40" t="str">
            <v>-</v>
          </cell>
          <cell r="T40" t="str">
            <v>-</v>
          </cell>
          <cell r="U40" t="str">
            <v>-</v>
          </cell>
          <cell r="V40" t="str">
            <v>УрФО</v>
          </cell>
          <cell r="W40" t="str">
            <v>Первенство Уральского федерального округа</v>
          </cell>
          <cell r="X40" t="str">
            <v>Дистанция-лыжная; 
дистанция-лыжная-связка</v>
          </cell>
          <cell r="Z40" t="str">
            <v>Юниоры, юниорки</v>
          </cell>
          <cell r="AA40" t="str">
            <v>16-21 год</v>
          </cell>
          <cell r="AB40">
            <v>45702</v>
          </cell>
          <cell r="AC40">
            <v>45705</v>
          </cell>
          <cell r="AD40" t="str">
            <v>Россия</v>
          </cell>
          <cell r="AE40" t="str">
            <v>Челябинская область,
с. Миасское</v>
          </cell>
          <cell r="AF40" t="str">
            <v>-</v>
          </cell>
          <cell r="AG40">
            <v>100</v>
          </cell>
          <cell r="AH40">
            <v>80</v>
          </cell>
          <cell r="AI40">
            <v>20</v>
          </cell>
          <cell r="AJ40" t="str">
            <v>-</v>
          </cell>
          <cell r="AK40" t="str">
            <v>-</v>
          </cell>
          <cell r="AL40" t="str">
            <v>-</v>
          </cell>
          <cell r="AM40" t="str">
            <v>Федерация</v>
          </cell>
        </row>
        <row r="41">
          <cell r="E41">
            <v>27452</v>
          </cell>
          <cell r="F41" t="str">
            <v>2084740018031731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УрФО</v>
          </cell>
          <cell r="W41" t="str">
            <v>Первенство Уральского федерального округа</v>
          </cell>
          <cell r="X41" t="str">
            <v>Дистанция-лыжная; 
дистанция-лыжная-связка</v>
          </cell>
          <cell r="Z41" t="str">
            <v>Юноши, девушки</v>
          </cell>
          <cell r="AA41" t="str">
            <v>14-15 лет</v>
          </cell>
          <cell r="AB41">
            <v>45702</v>
          </cell>
          <cell r="AC41">
            <v>45705</v>
          </cell>
          <cell r="AD41" t="str">
            <v>Россия</v>
          </cell>
          <cell r="AE41" t="str">
            <v>Челябинская область,
с. Миасское</v>
          </cell>
          <cell r="AF41" t="str">
            <v>-</v>
          </cell>
          <cell r="AG41">
            <v>100</v>
          </cell>
          <cell r="AH41">
            <v>80</v>
          </cell>
          <cell r="AI41">
            <v>20</v>
          </cell>
          <cell r="AJ41" t="str">
            <v>-</v>
          </cell>
          <cell r="AK41" t="str">
            <v>-</v>
          </cell>
          <cell r="AL41" t="str">
            <v>-</v>
          </cell>
          <cell r="AM41" t="str">
            <v>Федерация</v>
          </cell>
        </row>
        <row r="42">
          <cell r="E42">
            <v>27453</v>
          </cell>
          <cell r="F42" t="str">
            <v>2084630018031732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  <cell r="S42" t="str">
            <v>-</v>
          </cell>
          <cell r="T42" t="str">
            <v>-</v>
          </cell>
          <cell r="U42" t="str">
            <v>-</v>
          </cell>
          <cell r="V42" t="str">
            <v>ПФО</v>
          </cell>
          <cell r="W42" t="str">
            <v>Первенство Приволжского федерального округа</v>
          </cell>
          <cell r="X42" t="str">
            <v>Дистанция-лыжная; 
дистанция-лыжная-связка;
дистанция-лыжная-группа</v>
          </cell>
          <cell r="Z42" t="str">
            <v>Юниоры, юниорки</v>
          </cell>
          <cell r="AA42" t="str">
            <v>16-21 год</v>
          </cell>
          <cell r="AB42">
            <v>45705</v>
          </cell>
          <cell r="AC42">
            <v>45710</v>
          </cell>
          <cell r="AD42" t="str">
            <v>Россия</v>
          </cell>
          <cell r="AE42" t="str">
            <v>Самарская область,
п.г.т. Смышляевка</v>
          </cell>
          <cell r="AF42" t="str">
            <v>-</v>
          </cell>
          <cell r="AG42">
            <v>100</v>
          </cell>
          <cell r="AH42">
            <v>80</v>
          </cell>
          <cell r="AI42">
            <v>20</v>
          </cell>
          <cell r="AJ42" t="str">
            <v>-</v>
          </cell>
          <cell r="AK42" t="str">
            <v>-</v>
          </cell>
          <cell r="AL42" t="str">
            <v>-</v>
          </cell>
          <cell r="AM42" t="str">
            <v>Федерация</v>
          </cell>
        </row>
        <row r="43">
          <cell r="E43">
            <v>27454</v>
          </cell>
          <cell r="F43" t="str">
            <v>2084630018031733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  <cell r="S43" t="str">
            <v>-</v>
          </cell>
          <cell r="T43" t="str">
            <v>-</v>
          </cell>
          <cell r="U43" t="str">
            <v>-</v>
          </cell>
          <cell r="V43" t="str">
            <v>ПФО</v>
          </cell>
          <cell r="W43" t="str">
            <v>Первенство Приволжского федерального округа</v>
          </cell>
          <cell r="X43" t="str">
            <v>Дистанция-лыжная; 
дистанция-лыжная-связка;
дистанция-лыжная-группа</v>
          </cell>
          <cell r="Z43" t="str">
            <v>Юноши, девушки</v>
          </cell>
          <cell r="AA43" t="str">
            <v>14-15 лет</v>
          </cell>
          <cell r="AB43">
            <v>45705</v>
          </cell>
          <cell r="AC43">
            <v>45710</v>
          </cell>
          <cell r="AD43" t="str">
            <v>Россия</v>
          </cell>
          <cell r="AE43" t="str">
            <v>Самарская область,
п.г.т. Смышляевка</v>
          </cell>
          <cell r="AF43" t="str">
            <v>-</v>
          </cell>
          <cell r="AG43">
            <v>100</v>
          </cell>
          <cell r="AH43">
            <v>80</v>
          </cell>
          <cell r="AI43">
            <v>20</v>
          </cell>
          <cell r="AJ43" t="str">
            <v>-</v>
          </cell>
          <cell r="AK43" t="str">
            <v>-</v>
          </cell>
          <cell r="AL43" t="str">
            <v>-</v>
          </cell>
          <cell r="AM43" t="str">
            <v>Федерация</v>
          </cell>
        </row>
        <row r="44">
          <cell r="E44">
            <v>26740</v>
          </cell>
          <cell r="F44" t="str">
            <v>2084210020033975</v>
          </cell>
          <cell r="G44" t="str">
            <v>-</v>
          </cell>
          <cell r="H44" t="str">
            <v>-</v>
          </cell>
          <cell r="I44" t="str">
            <v>-</v>
          </cell>
          <cell r="J44" t="str">
            <v>-</v>
          </cell>
          <cell r="K44" t="str">
            <v>-</v>
          </cell>
          <cell r="L44" t="str">
            <v>-</v>
          </cell>
          <cell r="M44" t="str">
            <v>-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  <cell r="S44">
            <v>13947</v>
          </cell>
          <cell r="T44" t="str">
            <v>согласовано Минспортом</v>
          </cell>
          <cell r="U44">
            <v>350</v>
          </cell>
          <cell r="V44" t="str">
            <v>ПФО</v>
          </cell>
          <cell r="W44" t="str">
            <v>Кубок России</v>
          </cell>
          <cell r="X44" t="str">
            <v>Дистанция-горная-связка;
дистанция-горная-группа</v>
          </cell>
          <cell r="Z44" t="str">
            <v>Мужчины, женщины</v>
          </cell>
          <cell r="AA44" t="str">
            <v>22 и старше</v>
          </cell>
          <cell r="AB44">
            <v>45708</v>
          </cell>
          <cell r="AC44">
            <v>45712</v>
          </cell>
          <cell r="AD44" t="str">
            <v>Россия</v>
          </cell>
          <cell r="AE44" t="str">
            <v>Чувашская Республика – Чувашия, г. Чебоксары</v>
          </cell>
          <cell r="AF44" t="str">
            <v>-</v>
          </cell>
          <cell r="AG44">
            <v>100</v>
          </cell>
          <cell r="AH44">
            <v>80</v>
          </cell>
          <cell r="AI44">
            <v>20</v>
          </cell>
          <cell r="AJ44" t="str">
            <v>-</v>
          </cell>
          <cell r="AK44">
            <v>350</v>
          </cell>
          <cell r="AL44" t="str">
            <v>-</v>
          </cell>
          <cell r="AM44" t="str">
            <v>Минспорт России</v>
          </cell>
        </row>
        <row r="45">
          <cell r="E45">
            <v>27455</v>
          </cell>
          <cell r="F45" t="str">
            <v>2084250018031736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ДВФО</v>
          </cell>
          <cell r="W45" t="str">
            <v>Первенство Дальневосточного федерального округа</v>
          </cell>
          <cell r="X45" t="str">
            <v xml:space="preserve">Дистанция-пешеходная;
дистанция-пешеходная-связка;
дистанция-пешеходная-группа </v>
          </cell>
          <cell r="Z45" t="str">
            <v>Юниоры, юниорки</v>
          </cell>
          <cell r="AA45" t="str">
            <v>16-21 год</v>
          </cell>
          <cell r="AB45">
            <v>45708</v>
          </cell>
          <cell r="AC45">
            <v>45712</v>
          </cell>
          <cell r="AD45" t="str">
            <v>Россия</v>
          </cell>
          <cell r="AE45" t="str">
            <v>Приморский край, 
с.п. Хороль</v>
          </cell>
          <cell r="AF45" t="str">
            <v>-</v>
          </cell>
          <cell r="AG45">
            <v>100</v>
          </cell>
          <cell r="AH45">
            <v>80</v>
          </cell>
          <cell r="AI45">
            <v>20</v>
          </cell>
          <cell r="AJ45" t="str">
            <v>-</v>
          </cell>
          <cell r="AK45" t="str">
            <v>-</v>
          </cell>
          <cell r="AL45" t="str">
            <v>-</v>
          </cell>
          <cell r="AM45" t="str">
            <v>Федерация</v>
          </cell>
        </row>
        <row r="46">
          <cell r="E46">
            <v>27456</v>
          </cell>
          <cell r="F46" t="str">
            <v>2084250018031735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ДВФО</v>
          </cell>
          <cell r="W46" t="str">
            <v>Первенство Дальневосточного федерального округа</v>
          </cell>
          <cell r="X46" t="str">
            <v xml:space="preserve">Дистанция-пешеходная;
дистанция-пешеходная-связка;
дистанция-пешеходная-группа </v>
          </cell>
          <cell r="Z46" t="str">
            <v>Юноши, девушки</v>
          </cell>
          <cell r="AA46" t="str">
            <v>14-15 лет</v>
          </cell>
          <cell r="AB46">
            <v>45708</v>
          </cell>
          <cell r="AC46">
            <v>45712</v>
          </cell>
          <cell r="AD46" t="str">
            <v>Россия</v>
          </cell>
          <cell r="AE46" t="str">
            <v>Приморский край, 
с.п. Хороль</v>
          </cell>
          <cell r="AF46" t="str">
            <v>-</v>
          </cell>
          <cell r="AG46">
            <v>100</v>
          </cell>
          <cell r="AH46">
            <v>80</v>
          </cell>
          <cell r="AI46">
            <v>20</v>
          </cell>
          <cell r="AJ46" t="str">
            <v>-</v>
          </cell>
          <cell r="AK46" t="str">
            <v>-</v>
          </cell>
          <cell r="AL46" t="str">
            <v>-</v>
          </cell>
          <cell r="AM46" t="str">
            <v>Федерация</v>
          </cell>
        </row>
        <row r="47">
          <cell r="E47">
            <v>27457</v>
          </cell>
          <cell r="F47" t="str">
            <v>2084250018031734</v>
          </cell>
          <cell r="G47" t="str">
            <v>-</v>
          </cell>
          <cell r="H47" t="str">
            <v>-</v>
          </cell>
          <cell r="I47" t="str">
            <v>-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-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  <cell r="S47" t="str">
            <v>-</v>
          </cell>
          <cell r="T47" t="str">
            <v>-</v>
          </cell>
          <cell r="U47" t="str">
            <v>-</v>
          </cell>
          <cell r="V47" t="str">
            <v>ДВФО</v>
          </cell>
          <cell r="W47" t="str">
            <v>Первенство Дальневосточного федерального округа</v>
          </cell>
          <cell r="X47" t="str">
            <v xml:space="preserve">Дистанция-пешеходная;
дистанция-пешеходная-связка;
дистанция-пешеходная-группа </v>
          </cell>
          <cell r="Z47" t="str">
            <v>Мальчики, девочки</v>
          </cell>
          <cell r="AA47" t="str">
            <v>8-13 лет</v>
          </cell>
          <cell r="AB47">
            <v>45708</v>
          </cell>
          <cell r="AC47">
            <v>45712</v>
          </cell>
          <cell r="AD47" t="str">
            <v>Россия</v>
          </cell>
          <cell r="AE47" t="str">
            <v>Приморский край, 
с.п. Хороль</v>
          </cell>
          <cell r="AF47" t="str">
            <v>-</v>
          </cell>
          <cell r="AG47">
            <v>100</v>
          </cell>
          <cell r="AH47">
            <v>80</v>
          </cell>
          <cell r="AI47">
            <v>20</v>
          </cell>
          <cell r="AJ47" t="str">
            <v>-</v>
          </cell>
          <cell r="AK47" t="str">
            <v>-</v>
          </cell>
          <cell r="AL47" t="str">
            <v>-</v>
          </cell>
          <cell r="AM47" t="str">
            <v>Федерация</v>
          </cell>
        </row>
        <row r="48">
          <cell r="E48">
            <v>27468</v>
          </cell>
          <cell r="F48" t="str">
            <v>2084660023033230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  <cell r="S48" t="str">
            <v>-</v>
          </cell>
          <cell r="T48" t="str">
            <v>-</v>
          </cell>
          <cell r="U48" t="str">
            <v>-</v>
          </cell>
          <cell r="V48" t="str">
            <v>УрФО</v>
          </cell>
          <cell r="W48" t="str">
            <v>Межрегиональные соревнования</v>
          </cell>
          <cell r="X48" t="str">
            <v>Дистанция-лыжная; 
дистанция-лыжная-связка</v>
          </cell>
          <cell r="Z48" t="str">
            <v>Мужчины, женщины</v>
          </cell>
          <cell r="AA48" t="str">
            <v>22 и старше</v>
          </cell>
          <cell r="AB48">
            <v>45716</v>
          </cell>
          <cell r="AC48">
            <v>45719</v>
          </cell>
          <cell r="AD48" t="str">
            <v>Россия</v>
          </cell>
          <cell r="AE48" t="str">
            <v>Свердловская область,
г. Березовский</v>
          </cell>
          <cell r="AF48" t="str">
            <v>-</v>
          </cell>
          <cell r="AG48">
            <v>100</v>
          </cell>
          <cell r="AH48">
            <v>80</v>
          </cell>
          <cell r="AI48">
            <v>20</v>
          </cell>
          <cell r="AJ48" t="str">
            <v>-</v>
          </cell>
          <cell r="AK48" t="str">
            <v>-</v>
          </cell>
          <cell r="AL48" t="str">
            <v>-</v>
          </cell>
          <cell r="AM48" t="str">
            <v>Федерация</v>
          </cell>
        </row>
        <row r="49">
          <cell r="E49">
            <v>27469</v>
          </cell>
          <cell r="F49" t="str">
            <v>2084660023033039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УрФО</v>
          </cell>
          <cell r="W49" t="str">
            <v>Межрегиональные соревнования</v>
          </cell>
          <cell r="X49" t="str">
            <v>Дистанция-лыжная; 
дистанция-лыжная-связка</v>
          </cell>
          <cell r="Z49" t="str">
            <v>Юноши, девушки</v>
          </cell>
          <cell r="AA49" t="str">
            <v>14-15 лет</v>
          </cell>
          <cell r="AB49">
            <v>45716</v>
          </cell>
          <cell r="AC49">
            <v>45719</v>
          </cell>
          <cell r="AD49" t="str">
            <v>Россия</v>
          </cell>
          <cell r="AE49" t="str">
            <v>Свердловская область,
г. Березовский</v>
          </cell>
          <cell r="AF49" t="str">
            <v>-</v>
          </cell>
          <cell r="AG49">
            <v>100</v>
          </cell>
          <cell r="AH49">
            <v>80</v>
          </cell>
          <cell r="AI49">
            <v>20</v>
          </cell>
          <cell r="AJ49" t="str">
            <v>-</v>
          </cell>
          <cell r="AK49" t="str">
            <v>-</v>
          </cell>
          <cell r="AL49" t="str">
            <v>-</v>
          </cell>
          <cell r="AM49" t="str">
            <v>Федерация</v>
          </cell>
        </row>
        <row r="50">
          <cell r="E50">
            <v>27515</v>
          </cell>
          <cell r="F50" t="str">
            <v>2084000010038965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  <cell r="S50" t="str">
            <v>-</v>
          </cell>
          <cell r="T50" t="str">
            <v>-</v>
          </cell>
          <cell r="U50" t="str">
            <v>-</v>
          </cell>
          <cell r="V50" t="str">
            <v>МЖДН</v>
          </cell>
          <cell r="W50" t="str">
            <v>Чемпионат мира</v>
          </cell>
          <cell r="X50" t="str">
            <v>Маршрут-пешеходный;
маршрут-водный;
маршрут-горный;
маршрут-велосипедый;
маршрут-автомото;
маршрут-лыжный;
маршрут-парусный;
маршрут-спелео;</v>
          </cell>
          <cell r="Z50" t="str">
            <v>Мужчины, женщины</v>
          </cell>
          <cell r="AA50" t="str">
            <v>22 и старше</v>
          </cell>
          <cell r="AB50">
            <v>45726</v>
          </cell>
          <cell r="AC50">
            <v>45732</v>
          </cell>
          <cell r="AD50" t="str">
            <v>Республика Беларусь</v>
          </cell>
          <cell r="AE50" t="str">
            <v>г. Минск</v>
          </cell>
          <cell r="AF50" t="str">
            <v>-</v>
          </cell>
          <cell r="AG50">
            <v>500</v>
          </cell>
          <cell r="AH50">
            <v>450</v>
          </cell>
          <cell r="AI50">
            <v>50</v>
          </cell>
          <cell r="AK50" t="str">
            <v>-</v>
          </cell>
          <cell r="AL50" t="str">
            <v>-</v>
          </cell>
          <cell r="AM50" t="str">
            <v>Федерация</v>
          </cell>
        </row>
        <row r="51">
          <cell r="E51">
            <v>26711</v>
          </cell>
          <cell r="F51" t="str">
            <v>2084510019031549</v>
          </cell>
          <cell r="G51" t="str">
            <v>-</v>
          </cell>
          <cell r="H51" t="str">
            <v>-</v>
          </cell>
          <cell r="I51" t="str">
            <v>-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-</v>
          </cell>
          <cell r="N51" t="str">
            <v>-</v>
          </cell>
          <cell r="O51" t="str">
            <v>-</v>
          </cell>
          <cell r="P51" t="str">
            <v>14897
15050</v>
          </cell>
          <cell r="Q51" t="str">
            <v>согласовано Минспортом</v>
          </cell>
          <cell r="R51">
            <v>567.1</v>
          </cell>
          <cell r="S51">
            <v>13946</v>
          </cell>
          <cell r="T51" t="str">
            <v>согласовано Минспортом</v>
          </cell>
          <cell r="U51">
            <v>800</v>
          </cell>
          <cell r="V51" t="str">
            <v>СЗФО</v>
          </cell>
          <cell r="W51" t="str">
            <v>Чемпионат России</v>
          </cell>
          <cell r="X51" t="str">
            <v>Дистанция-лыжная; 
дистанция-лыжная-связка;
дистанция-лыжная-группа</v>
          </cell>
          <cell r="Z51" t="str">
            <v>Мужчины, женщины</v>
          </cell>
          <cell r="AA51" t="str">
            <v>22 и старше</v>
          </cell>
          <cell r="AB51">
            <v>45719</v>
          </cell>
          <cell r="AC51">
            <v>45724</v>
          </cell>
          <cell r="AD51" t="str">
            <v>Россия</v>
          </cell>
          <cell r="AE51" t="str">
            <v>Мурманская область,
г. Мурманск</v>
          </cell>
          <cell r="AF51" t="str">
            <v>-</v>
          </cell>
          <cell r="AG51">
            <v>200</v>
          </cell>
          <cell r="AH51">
            <v>170</v>
          </cell>
          <cell r="AI51">
            <v>30</v>
          </cell>
          <cell r="AJ51" t="str">
            <v>-</v>
          </cell>
          <cell r="AK51">
            <v>567.1</v>
          </cell>
          <cell r="AL51" t="str">
            <v>-</v>
          </cell>
          <cell r="AM51" t="str">
            <v>Минспорт России</v>
          </cell>
        </row>
        <row r="52">
          <cell r="E52">
            <v>27144</v>
          </cell>
          <cell r="F52" t="str">
            <v>2084510021031585</v>
          </cell>
          <cell r="P52">
            <v>14898</v>
          </cell>
          <cell r="Q52" t="str">
            <v>согласовано Минспортом</v>
          </cell>
          <cell r="R52">
            <v>499.75</v>
          </cell>
          <cell r="S52">
            <v>13948</v>
          </cell>
          <cell r="T52" t="str">
            <v>согласовано Минспортом</v>
          </cell>
          <cell r="U52">
            <v>38.25</v>
          </cell>
          <cell r="V52" t="str">
            <v>СЗФО</v>
          </cell>
          <cell r="W52" t="str">
            <v>Всероссийские соревнования</v>
          </cell>
          <cell r="X52" t="str">
            <v>Дистанция-лыжная; 
дистанция-лыжная-связка;
дистанция-лыжная-группа</v>
          </cell>
          <cell r="Z52" t="str">
            <v>Юноши, девушки</v>
          </cell>
          <cell r="AA52" t="str">
            <v>14-15 лет</v>
          </cell>
          <cell r="AB52">
            <v>45719</v>
          </cell>
          <cell r="AC52">
            <v>45724</v>
          </cell>
          <cell r="AD52" t="str">
            <v>Россия</v>
          </cell>
          <cell r="AE52" t="str">
            <v>Мурманская область,
г. Мурманск</v>
          </cell>
          <cell r="AF52" t="str">
            <v>-</v>
          </cell>
          <cell r="AG52">
            <v>200</v>
          </cell>
          <cell r="AH52">
            <v>170</v>
          </cell>
          <cell r="AI52">
            <v>30</v>
          </cell>
          <cell r="AJ52" t="str">
            <v>-</v>
          </cell>
          <cell r="AK52">
            <v>499.75</v>
          </cell>
          <cell r="AL52" t="str">
            <v>-</v>
          </cell>
          <cell r="AM52" t="str">
            <v>Минспорт России</v>
          </cell>
        </row>
        <row r="53">
          <cell r="E53">
            <v>27240</v>
          </cell>
          <cell r="F53" t="str">
            <v>2084480021031607</v>
          </cell>
          <cell r="G53" t="str">
            <v>-</v>
          </cell>
          <cell r="H53" t="str">
            <v>-</v>
          </cell>
          <cell r="I53" t="str">
            <v>-</v>
          </cell>
          <cell r="J53" t="str">
            <v>-</v>
          </cell>
          <cell r="K53" t="str">
            <v>-</v>
          </cell>
          <cell r="L53" t="str">
            <v>-</v>
          </cell>
          <cell r="M53" t="str">
            <v>-</v>
          </cell>
          <cell r="N53" t="str">
            <v>-</v>
          </cell>
          <cell r="O53" t="str">
            <v>-</v>
          </cell>
          <cell r="P53">
            <v>16362</v>
          </cell>
          <cell r="Q53" t="str">
            <v>согласовано Минспортом</v>
          </cell>
          <cell r="R53">
            <v>260</v>
          </cell>
          <cell r="S53">
            <v>13949</v>
          </cell>
          <cell r="T53" t="str">
            <v>согласовано Минспортом</v>
          </cell>
          <cell r="U53">
            <v>116.45</v>
          </cell>
          <cell r="V53" t="str">
            <v>ЦФО</v>
          </cell>
          <cell r="W53" t="str">
            <v>Всероссийские соревнования</v>
          </cell>
          <cell r="X53" t="str">
            <v xml:space="preserve">Дистанция-пешеходная;
дистанция-пешеходная-связка;
дистанция-пешеходная-группа </v>
          </cell>
          <cell r="Z53" t="str">
            <v>Мужчины, женщины</v>
          </cell>
          <cell r="AA53" t="str">
            <v>22 и старше</v>
          </cell>
          <cell r="AB53">
            <v>45729</v>
          </cell>
          <cell r="AC53">
            <v>45733</v>
          </cell>
          <cell r="AD53" t="str">
            <v>Россия</v>
          </cell>
          <cell r="AE53" t="str">
            <v>Липецкая область, 
г. Елец</v>
          </cell>
          <cell r="AF53" t="str">
            <v>-</v>
          </cell>
          <cell r="AG53">
            <v>250</v>
          </cell>
          <cell r="AH53">
            <v>200</v>
          </cell>
          <cell r="AI53">
            <v>50</v>
          </cell>
          <cell r="AJ53" t="str">
            <v>-</v>
          </cell>
          <cell r="AK53">
            <v>260</v>
          </cell>
          <cell r="AL53" t="str">
            <v>-</v>
          </cell>
          <cell r="AM53" t="str">
            <v>Минспорт России</v>
          </cell>
        </row>
        <row r="54">
          <cell r="E54">
            <v>27241</v>
          </cell>
          <cell r="F54" t="str">
            <v>2084480021031604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>
            <v>13950</v>
          </cell>
          <cell r="T54" t="str">
            <v>согласовано Минспортом</v>
          </cell>
          <cell r="U54">
            <v>38.25</v>
          </cell>
          <cell r="V54" t="str">
            <v>ЦФО</v>
          </cell>
          <cell r="W54" t="str">
            <v>Всероссийские соревнования</v>
          </cell>
          <cell r="X54" t="str">
            <v xml:space="preserve">Дистанция-пешеходная;
дистанция-пешеходная-связка;
дистанция-пешеходная-группа </v>
          </cell>
          <cell r="Z54" t="str">
            <v>Юниоры, юниорки</v>
          </cell>
          <cell r="AA54" t="str">
            <v>16-21 год</v>
          </cell>
          <cell r="AB54">
            <v>45729</v>
          </cell>
          <cell r="AC54">
            <v>45733</v>
          </cell>
          <cell r="AD54" t="str">
            <v>Россия</v>
          </cell>
          <cell r="AE54" t="str">
            <v>Липецкая область,
г. Елец</v>
          </cell>
          <cell r="AF54" t="str">
            <v>-</v>
          </cell>
          <cell r="AG54">
            <v>250</v>
          </cell>
          <cell r="AH54">
            <v>200</v>
          </cell>
          <cell r="AI54">
            <v>50</v>
          </cell>
          <cell r="AJ54" t="str">
            <v>-</v>
          </cell>
          <cell r="AK54">
            <v>38.25</v>
          </cell>
          <cell r="AL54" t="str">
            <v>-</v>
          </cell>
          <cell r="AM54" t="str">
            <v>Минспорт России</v>
          </cell>
        </row>
        <row r="55">
          <cell r="E55">
            <v>27242</v>
          </cell>
          <cell r="F55" t="str">
            <v>2084480021031603</v>
          </cell>
          <cell r="G55" t="str">
            <v>-</v>
          </cell>
          <cell r="H55" t="str">
            <v>-</v>
          </cell>
          <cell r="I55" t="str">
            <v>-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-</v>
          </cell>
          <cell r="P55" t="str">
            <v>-</v>
          </cell>
          <cell r="Q55" t="str">
            <v>-</v>
          </cell>
          <cell r="R55" t="str">
            <v>-</v>
          </cell>
          <cell r="S55">
            <v>13951</v>
          </cell>
          <cell r="T55" t="str">
            <v>согласовано Минспортом</v>
          </cell>
          <cell r="U55">
            <v>38.25</v>
          </cell>
          <cell r="V55" t="str">
            <v>ЦФО</v>
          </cell>
          <cell r="W55" t="str">
            <v>Всероссийские соревнования</v>
          </cell>
          <cell r="X55" t="str">
            <v xml:space="preserve">Дистанция-пешеходная;
дистанция-пешеходная-связка;
дистанция-пешеходная-группа </v>
          </cell>
          <cell r="Z55" t="str">
            <v>Юноши, девушки</v>
          </cell>
          <cell r="AA55" t="str">
            <v>14-15 лет</v>
          </cell>
          <cell r="AB55">
            <v>45729</v>
          </cell>
          <cell r="AC55">
            <v>45733</v>
          </cell>
          <cell r="AD55" t="str">
            <v>Россия</v>
          </cell>
          <cell r="AE55" t="str">
            <v>Липецкая область,
г. Елец</v>
          </cell>
          <cell r="AF55" t="str">
            <v>-</v>
          </cell>
          <cell r="AG55">
            <v>250</v>
          </cell>
          <cell r="AH55">
            <v>200</v>
          </cell>
          <cell r="AI55">
            <v>50</v>
          </cell>
          <cell r="AJ55" t="str">
            <v>-</v>
          </cell>
          <cell r="AK55">
            <v>38.25</v>
          </cell>
          <cell r="AL55" t="str">
            <v>-</v>
          </cell>
          <cell r="AM55" t="str">
            <v>Минспорт России</v>
          </cell>
        </row>
        <row r="56">
          <cell r="E56">
            <v>32708</v>
          </cell>
          <cell r="F56" t="str">
            <v>2084000016041256</v>
          </cell>
          <cell r="G56" t="str">
            <v>-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МЖДН</v>
          </cell>
          <cell r="W56" t="str">
            <v>Чемпионат Азии</v>
          </cell>
          <cell r="X56" t="str">
            <v>Маршрут-пешеходный;
маршрут-водный;
маршрут-горный;
маршрут-велосипедый;
маршрут-лыжный</v>
          </cell>
          <cell r="Z56" t="str">
            <v>Мужчины, женщины</v>
          </cell>
          <cell r="AA56" t="str">
            <v>22 и старше</v>
          </cell>
          <cell r="AB56">
            <v>45717</v>
          </cell>
          <cell r="AC56">
            <v>45726</v>
          </cell>
          <cell r="AD56" t="str">
            <v>Республика Казахстан</v>
          </cell>
          <cell r="AE56" t="str">
            <v>г. Астана</v>
          </cell>
          <cell r="AF56" t="str">
            <v>-</v>
          </cell>
          <cell r="AG56">
            <v>500</v>
          </cell>
          <cell r="AH56">
            <v>450</v>
          </cell>
          <cell r="AI56">
            <v>50</v>
          </cell>
          <cell r="AK56" t="str">
            <v>-</v>
          </cell>
          <cell r="AL56" t="str">
            <v>-</v>
          </cell>
          <cell r="AM56" t="str">
            <v>Федерация</v>
          </cell>
        </row>
        <row r="57">
          <cell r="E57">
            <v>32709</v>
          </cell>
          <cell r="F57" t="str">
            <v>2084000016041255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МЖДН</v>
          </cell>
          <cell r="W57" t="str">
            <v>Первенство Азии</v>
          </cell>
          <cell r="X57" t="str">
            <v>Маршрут-пешеходный;
маршрут-водный;
маршрут-горный;
маршрут-велосипедый;
маршрут-лыжный</v>
          </cell>
          <cell r="Z57" t="str">
            <v>Юниоры, юниорки; 
юноши, девушки</v>
          </cell>
          <cell r="AA57" t="str">
            <v>17-21 год
13-16 лет</v>
          </cell>
          <cell r="AB57">
            <v>45717</v>
          </cell>
          <cell r="AC57">
            <v>45726</v>
          </cell>
          <cell r="AD57" t="str">
            <v>Республика Казахстан</v>
          </cell>
          <cell r="AE57" t="str">
            <v>г. Астана</v>
          </cell>
          <cell r="AF57" t="str">
            <v>-</v>
          </cell>
          <cell r="AG57">
            <v>300</v>
          </cell>
          <cell r="AH57">
            <v>250</v>
          </cell>
          <cell r="AI57">
            <v>50</v>
          </cell>
          <cell r="AK57" t="str">
            <v>-</v>
          </cell>
          <cell r="AL57" t="str">
            <v>-</v>
          </cell>
          <cell r="AM57" t="str">
            <v>Федерация</v>
          </cell>
        </row>
        <row r="58">
          <cell r="E58">
            <v>27129</v>
          </cell>
          <cell r="F58" t="str">
            <v>2084110022031574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>
            <v>16634</v>
          </cell>
          <cell r="T58" t="str">
            <v>согласовано Минспортом</v>
          </cell>
          <cell r="U58">
            <v>37.950000000000003</v>
          </cell>
          <cell r="V58" t="str">
            <v>СЗФО</v>
          </cell>
          <cell r="W58" t="str">
            <v>Первенство России</v>
          </cell>
          <cell r="X58" t="str">
            <v>Дистанция-лыжная; 
дистанция-лыжная-связка;
дистанция-лыжная-группа</v>
          </cell>
          <cell r="Z58" t="str">
            <v>Юниоры, юниорки</v>
          </cell>
          <cell r="AA58" t="str">
            <v>16-21 год</v>
          </cell>
          <cell r="AB58">
            <v>45735</v>
          </cell>
          <cell r="AC58">
            <v>45740</v>
          </cell>
          <cell r="AD58" t="str">
            <v>Россия</v>
          </cell>
          <cell r="AE58" t="str">
            <v>Республика Коми,
с.Зеленец</v>
          </cell>
          <cell r="AF58" t="str">
            <v>-</v>
          </cell>
          <cell r="AG58">
            <v>100</v>
          </cell>
          <cell r="AH58">
            <v>80</v>
          </cell>
          <cell r="AI58">
            <v>20</v>
          </cell>
          <cell r="AJ58" t="str">
            <v>-</v>
          </cell>
          <cell r="AK58">
            <v>37.950000000000003</v>
          </cell>
          <cell r="AL58" t="str">
            <v>-</v>
          </cell>
          <cell r="AM58" t="str">
            <v>Минспорт России</v>
          </cell>
        </row>
        <row r="59">
          <cell r="E59">
            <v>27130</v>
          </cell>
          <cell r="F59" t="str">
            <v>2084110022031573</v>
          </cell>
          <cell r="G59" t="str">
            <v>-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>
            <v>16635</v>
          </cell>
          <cell r="T59" t="str">
            <v>согласовано Минспортом</v>
          </cell>
          <cell r="U59">
            <v>37.950000000000003</v>
          </cell>
          <cell r="V59" t="str">
            <v>СЗФО</v>
          </cell>
          <cell r="W59" t="str">
            <v>Первенство России</v>
          </cell>
          <cell r="X59" t="str">
            <v>Дистанция-лыжная; 
дистанция-лыжная-связка;
дистанция-лыжная-группа</v>
          </cell>
          <cell r="Z59" t="str">
            <v>Юноши, девушки</v>
          </cell>
          <cell r="AA59" t="str">
            <v>14-15 лет</v>
          </cell>
          <cell r="AB59">
            <v>45735</v>
          </cell>
          <cell r="AC59">
            <v>45740</v>
          </cell>
          <cell r="AD59" t="str">
            <v>Россия</v>
          </cell>
          <cell r="AE59" t="str">
            <v>Республика Коми,
с.Зеленец</v>
          </cell>
          <cell r="AF59" t="str">
            <v>-</v>
          </cell>
          <cell r="AG59">
            <v>100</v>
          </cell>
          <cell r="AH59">
            <v>80</v>
          </cell>
          <cell r="AI59">
            <v>20</v>
          </cell>
          <cell r="AJ59" t="str">
            <v>-</v>
          </cell>
          <cell r="AK59">
            <v>37.950000000000003</v>
          </cell>
          <cell r="AL59" t="str">
            <v>-</v>
          </cell>
          <cell r="AM59" t="str">
            <v>Минспорт России</v>
          </cell>
        </row>
        <row r="60">
          <cell r="E60">
            <v>27514</v>
          </cell>
          <cell r="F60" t="str">
            <v>2084000016036351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МЖДН</v>
          </cell>
          <cell r="W60" t="str">
            <v>Международные соревнования
"Чемпионат Азии"</v>
          </cell>
          <cell r="X60" t="str">
            <v>Дистанции горные</v>
          </cell>
          <cell r="Z60" t="str">
            <v>Мужчины, женщины</v>
          </cell>
          <cell r="AA60" t="str">
            <v>22 и старше</v>
          </cell>
          <cell r="AB60">
            <v>45737</v>
          </cell>
          <cell r="AC60">
            <v>45741</v>
          </cell>
          <cell r="AD60" t="str">
            <v>Республика Казахстан</v>
          </cell>
          <cell r="AE60" t="str">
            <v xml:space="preserve"> г. Талдыкорган</v>
          </cell>
          <cell r="AF60" t="str">
            <v>-</v>
          </cell>
          <cell r="AG60">
            <v>11</v>
          </cell>
          <cell r="AH60">
            <v>8</v>
          </cell>
          <cell r="AI60">
            <v>3</v>
          </cell>
          <cell r="AK60" t="str">
            <v>-</v>
          </cell>
          <cell r="AL60" t="str">
            <v>-</v>
          </cell>
          <cell r="AM60" t="str">
            <v>Федерация</v>
          </cell>
        </row>
        <row r="61">
          <cell r="E61">
            <v>26715</v>
          </cell>
          <cell r="F61" t="str">
            <v>2084230019031559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>
            <v>13953</v>
          </cell>
          <cell r="T61" t="str">
            <v>согласовано Минспортом</v>
          </cell>
          <cell r="U61">
            <v>200</v>
          </cell>
          <cell r="V61" t="str">
            <v>ЮФО</v>
          </cell>
          <cell r="W61" t="str">
            <v>Чемпионат России</v>
          </cell>
          <cell r="X61" t="str">
            <v>Дистанция-комбинированная</v>
          </cell>
          <cell r="Z61" t="str">
            <v>Мужчины, женщины</v>
          </cell>
          <cell r="AA61" t="str">
            <v>22 и старше</v>
          </cell>
          <cell r="AB61">
            <v>45739</v>
          </cell>
          <cell r="AC61">
            <v>45745</v>
          </cell>
          <cell r="AD61" t="str">
            <v>Россия</v>
          </cell>
          <cell r="AE61" t="str">
            <v>Краснодарский край,
пгт. Новомихайловский</v>
          </cell>
          <cell r="AF61" t="str">
            <v>-</v>
          </cell>
          <cell r="AG61">
            <v>150</v>
          </cell>
          <cell r="AH61">
            <v>100</v>
          </cell>
          <cell r="AI61">
            <v>50</v>
          </cell>
          <cell r="AJ61" t="str">
            <v>-</v>
          </cell>
          <cell r="AK61">
            <v>200</v>
          </cell>
          <cell r="AL61" t="str">
            <v>-</v>
          </cell>
          <cell r="AM61" t="str">
            <v>Минспорт России</v>
          </cell>
        </row>
        <row r="62">
          <cell r="E62">
            <v>27470</v>
          </cell>
          <cell r="F62" t="str">
            <v>2084220023031748</v>
          </cell>
          <cell r="G62" t="str">
            <v>-</v>
          </cell>
          <cell r="H62" t="str">
            <v>-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СибФО</v>
          </cell>
          <cell r="W62" t="str">
            <v>Межрегиональные соревнования</v>
          </cell>
          <cell r="X62" t="str">
            <v>Дистанция-пешеходная;
дистанция-пешеходная-связка</v>
          </cell>
          <cell r="Z62" t="str">
            <v>Мужчины, женщины</v>
          </cell>
          <cell r="AA62" t="str">
            <v>22 и старше</v>
          </cell>
          <cell r="AB62">
            <v>45744</v>
          </cell>
          <cell r="AC62">
            <v>45747</v>
          </cell>
          <cell r="AD62" t="str">
            <v>Россия</v>
          </cell>
          <cell r="AE62" t="str">
            <v>Алтайский край,
г. Барнаул</v>
          </cell>
          <cell r="AF62" t="str">
            <v>-</v>
          </cell>
          <cell r="AG62">
            <v>100</v>
          </cell>
          <cell r="AH62">
            <v>80</v>
          </cell>
          <cell r="AI62">
            <v>20</v>
          </cell>
          <cell r="AJ62" t="str">
            <v>-</v>
          </cell>
          <cell r="AK62" t="str">
            <v>-</v>
          </cell>
          <cell r="AL62" t="str">
            <v>-</v>
          </cell>
          <cell r="AM62" t="str">
            <v>Федерация</v>
          </cell>
        </row>
        <row r="63">
          <cell r="E63">
            <v>27471</v>
          </cell>
          <cell r="F63" t="str">
            <v>2084220023031749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  <cell r="Q63" t="str">
            <v>-</v>
          </cell>
          <cell r="R63" t="str">
            <v>-</v>
          </cell>
          <cell r="S63" t="str">
            <v>-</v>
          </cell>
          <cell r="T63" t="str">
            <v>-</v>
          </cell>
          <cell r="U63" t="str">
            <v>-</v>
          </cell>
          <cell r="V63" t="str">
            <v>СибФО</v>
          </cell>
          <cell r="W63" t="str">
            <v>Межрегиональные соревнования</v>
          </cell>
          <cell r="X63" t="str">
            <v>Дистанция-пешеходная;
дистанция-пешеходная-связка</v>
          </cell>
          <cell r="Z63" t="str">
            <v>Юниоры, юниорки</v>
          </cell>
          <cell r="AA63" t="str">
            <v>16-21 год</v>
          </cell>
          <cell r="AB63">
            <v>45744</v>
          </cell>
          <cell r="AC63">
            <v>45747</v>
          </cell>
          <cell r="AD63" t="str">
            <v>Россия</v>
          </cell>
          <cell r="AE63" t="str">
            <v>Алтайский край,
г. Барнаул</v>
          </cell>
          <cell r="AF63" t="str">
            <v>-</v>
          </cell>
          <cell r="AG63">
            <v>100</v>
          </cell>
          <cell r="AH63">
            <v>80</v>
          </cell>
          <cell r="AI63">
            <v>20</v>
          </cell>
          <cell r="AJ63" t="str">
            <v>-</v>
          </cell>
          <cell r="AK63" t="str">
            <v>-</v>
          </cell>
          <cell r="AL63" t="str">
            <v>-</v>
          </cell>
          <cell r="AM63" t="str">
            <v>Федерация</v>
          </cell>
        </row>
        <row r="64">
          <cell r="E64">
            <v>27473</v>
          </cell>
          <cell r="F64" t="str">
            <v>2084220023031746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 t="str">
            <v>-</v>
          </cell>
          <cell r="R64" t="str">
            <v>-</v>
          </cell>
          <cell r="S64" t="str">
            <v>-</v>
          </cell>
          <cell r="T64" t="str">
            <v>-</v>
          </cell>
          <cell r="U64" t="str">
            <v>-</v>
          </cell>
          <cell r="V64" t="str">
            <v>СибФО</v>
          </cell>
          <cell r="W64" t="str">
            <v>Межрегиональные соревнования</v>
          </cell>
          <cell r="X64" t="str">
            <v>Дистанция-пешеходная;
дистанция-пешеходная-связка</v>
          </cell>
          <cell r="Z64" t="str">
            <v>Юноши, девушки</v>
          </cell>
          <cell r="AA64" t="str">
            <v>14-15 лет</v>
          </cell>
          <cell r="AB64">
            <v>45744</v>
          </cell>
          <cell r="AC64">
            <v>45747</v>
          </cell>
          <cell r="AD64" t="str">
            <v>Россия</v>
          </cell>
          <cell r="AE64" t="str">
            <v>Алтайский край,
г. Барнаул</v>
          </cell>
          <cell r="AF64" t="str">
            <v>-</v>
          </cell>
          <cell r="AG64">
            <v>100</v>
          </cell>
          <cell r="AH64">
            <v>80</v>
          </cell>
          <cell r="AI64">
            <v>20</v>
          </cell>
          <cell r="AJ64" t="str">
            <v>-</v>
          </cell>
          <cell r="AK64" t="str">
            <v>-</v>
          </cell>
          <cell r="AL64" t="str">
            <v>-</v>
          </cell>
          <cell r="AM64" t="str">
            <v>Федерация</v>
          </cell>
        </row>
        <row r="65">
          <cell r="E65">
            <v>27474</v>
          </cell>
          <cell r="F65" t="str">
            <v>2084220023031747</v>
          </cell>
          <cell r="G65" t="str">
            <v>-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  <cell r="R65" t="str">
            <v>-</v>
          </cell>
          <cell r="S65" t="str">
            <v>-</v>
          </cell>
          <cell r="T65" t="str">
            <v>-</v>
          </cell>
          <cell r="U65" t="str">
            <v>-</v>
          </cell>
          <cell r="V65" t="str">
            <v>СибФО</v>
          </cell>
          <cell r="W65" t="str">
            <v>Межрегиональные соревнования</v>
          </cell>
          <cell r="X65" t="str">
            <v>Дистанция-пешеходная;
дистанция-пешеходная-связка</v>
          </cell>
          <cell r="Z65" t="str">
            <v>Мальчики, девочки</v>
          </cell>
          <cell r="AA65" t="str">
            <v>8-13 лет</v>
          </cell>
          <cell r="AB65">
            <v>45744</v>
          </cell>
          <cell r="AC65">
            <v>45747</v>
          </cell>
          <cell r="AD65" t="str">
            <v>Россия</v>
          </cell>
          <cell r="AE65" t="str">
            <v>Алтайский край,
г. Барнаул</v>
          </cell>
          <cell r="AF65" t="str">
            <v>-</v>
          </cell>
          <cell r="AG65">
            <v>100</v>
          </cell>
          <cell r="AH65">
            <v>80</v>
          </cell>
          <cell r="AI65">
            <v>20</v>
          </cell>
          <cell r="AJ65" t="str">
            <v>-</v>
          </cell>
          <cell r="AK65" t="str">
            <v>-</v>
          </cell>
          <cell r="AL65" t="str">
            <v>-</v>
          </cell>
          <cell r="AM65" t="str">
            <v>Федерация</v>
          </cell>
        </row>
        <row r="66">
          <cell r="E66">
            <v>27243</v>
          </cell>
          <cell r="F66" t="str">
            <v>2084240021031624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  <cell r="R66" t="str">
            <v>-</v>
          </cell>
          <cell r="S66">
            <v>16364</v>
          </cell>
          <cell r="T66" t="str">
            <v>согласовано Минспортом</v>
          </cell>
          <cell r="U66">
            <v>38.25</v>
          </cell>
          <cell r="V66" t="str">
            <v>СибФО</v>
          </cell>
          <cell r="W66" t="str">
            <v>Всероссийские соревнования</v>
          </cell>
          <cell r="X66" t="str">
            <v xml:space="preserve">Дистанция-пешеходная;
дистанция-пешеходная-связка;
дистанция-пешеходная-группа </v>
          </cell>
          <cell r="Z66" t="str">
            <v>Мужчины, женщины</v>
          </cell>
          <cell r="AA66" t="str">
            <v>22 и старше</v>
          </cell>
          <cell r="AB66">
            <v>45757</v>
          </cell>
          <cell r="AC66">
            <v>45761</v>
          </cell>
          <cell r="AD66" t="str">
            <v>Россия</v>
          </cell>
          <cell r="AE66" t="str">
            <v>Красноярский край,
г. Зеленогорск</v>
          </cell>
          <cell r="AF66" t="str">
            <v>-</v>
          </cell>
          <cell r="AG66">
            <v>250</v>
          </cell>
          <cell r="AH66">
            <v>200</v>
          </cell>
          <cell r="AI66">
            <v>50</v>
          </cell>
          <cell r="AJ66" t="str">
            <v>-</v>
          </cell>
          <cell r="AK66">
            <v>38.25</v>
          </cell>
          <cell r="AL66" t="str">
            <v>-</v>
          </cell>
          <cell r="AM66" t="str">
            <v>Минспорт России</v>
          </cell>
        </row>
        <row r="67">
          <cell r="E67">
            <v>27245</v>
          </cell>
          <cell r="F67" t="str">
            <v>2084240021031623</v>
          </cell>
          <cell r="G67" t="str">
            <v>-</v>
          </cell>
          <cell r="H67" t="str">
            <v>-</v>
          </cell>
          <cell r="I67" t="str">
            <v>-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-</v>
          </cell>
          <cell r="N67" t="str">
            <v>-</v>
          </cell>
          <cell r="O67" t="str">
            <v>-</v>
          </cell>
          <cell r="P67" t="str">
            <v>-</v>
          </cell>
          <cell r="Q67" t="str">
            <v>-</v>
          </cell>
          <cell r="R67" t="str">
            <v>-</v>
          </cell>
          <cell r="S67">
            <v>16365</v>
          </cell>
          <cell r="T67" t="str">
            <v>согласовано Минспортом</v>
          </cell>
          <cell r="U67">
            <v>38.25</v>
          </cell>
          <cell r="V67" t="str">
            <v>СибФО</v>
          </cell>
          <cell r="W67" t="str">
            <v>Всероссийские соревнования</v>
          </cell>
          <cell r="X67" t="str">
            <v xml:space="preserve">Дистанция-пешеходная;
дистанция-пешеходная-связка;
дистанция-пешеходная-группа </v>
          </cell>
          <cell r="Z67" t="str">
            <v>Юниоры, юниорки</v>
          </cell>
          <cell r="AA67" t="str">
            <v>16-21 год</v>
          </cell>
          <cell r="AB67">
            <v>45757</v>
          </cell>
          <cell r="AC67">
            <v>45761</v>
          </cell>
          <cell r="AD67" t="str">
            <v>Россия</v>
          </cell>
          <cell r="AE67" t="str">
            <v>Красноярский край,
г. Зеленогорск</v>
          </cell>
          <cell r="AF67" t="str">
            <v>-</v>
          </cell>
          <cell r="AG67">
            <v>250</v>
          </cell>
          <cell r="AH67">
            <v>200</v>
          </cell>
          <cell r="AI67">
            <v>50</v>
          </cell>
          <cell r="AJ67" t="str">
            <v>-</v>
          </cell>
          <cell r="AK67">
            <v>38.25</v>
          </cell>
          <cell r="AL67" t="str">
            <v>-</v>
          </cell>
          <cell r="AM67" t="str">
            <v>Минспорт России</v>
          </cell>
        </row>
        <row r="68">
          <cell r="E68">
            <v>27386</v>
          </cell>
          <cell r="F68" t="str">
            <v>2084240021031622</v>
          </cell>
          <cell r="G68" t="str">
            <v>-</v>
          </cell>
          <cell r="H68" t="str">
            <v>-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-</v>
          </cell>
          <cell r="P68" t="str">
            <v>-</v>
          </cell>
          <cell r="Q68" t="str">
            <v>-</v>
          </cell>
          <cell r="R68" t="str">
            <v>-</v>
          </cell>
          <cell r="S68">
            <v>16366</v>
          </cell>
          <cell r="T68" t="str">
            <v>согласовано Минспортом</v>
          </cell>
          <cell r="U68">
            <v>38.25</v>
          </cell>
          <cell r="V68" t="str">
            <v>СибФО</v>
          </cell>
          <cell r="W68" t="str">
            <v>Всероссийские соревнования</v>
          </cell>
          <cell r="X68" t="str">
            <v xml:space="preserve">Дистанция-пешеходная;
дистанция-пешеходная-связка;
дистанция-пешеходная-группа </v>
          </cell>
          <cell r="Z68" t="str">
            <v>Юноши, девушки</v>
          </cell>
          <cell r="AA68" t="str">
            <v>14-15 лет</v>
          </cell>
          <cell r="AB68">
            <v>45757</v>
          </cell>
          <cell r="AC68">
            <v>45761</v>
          </cell>
          <cell r="AD68" t="str">
            <v>Россия</v>
          </cell>
          <cell r="AE68" t="str">
            <v>Красноярский край,
г. Зеленогорск</v>
          </cell>
          <cell r="AF68" t="str">
            <v>-</v>
          </cell>
          <cell r="AG68">
            <v>250</v>
          </cell>
          <cell r="AH68">
            <v>200</v>
          </cell>
          <cell r="AI68">
            <v>50</v>
          </cell>
          <cell r="AJ68" t="str">
            <v>-</v>
          </cell>
          <cell r="AK68">
            <v>38.25</v>
          </cell>
          <cell r="AL68" t="str">
            <v>-</v>
          </cell>
          <cell r="AM68" t="str">
            <v>Минспорт России</v>
          </cell>
        </row>
        <row r="69">
          <cell r="E69">
            <v>27518</v>
          </cell>
          <cell r="F69" t="str">
            <v>2084000011041025</v>
          </cell>
          <cell r="G69" t="str">
            <v>-</v>
          </cell>
          <cell r="H69" t="str">
            <v>-</v>
          </cell>
          <cell r="I69" t="str">
            <v>-</v>
          </cell>
          <cell r="J69" t="str">
            <v>-</v>
          </cell>
          <cell r="K69" t="str">
            <v>-</v>
          </cell>
          <cell r="L69" t="str">
            <v>-</v>
          </cell>
          <cell r="M69" t="str">
            <v>-</v>
          </cell>
          <cell r="N69" t="str">
            <v>-</v>
          </cell>
          <cell r="O69" t="str">
            <v>-</v>
          </cell>
          <cell r="P69" t="str">
            <v>-</v>
          </cell>
          <cell r="Q69" t="str">
            <v>-</v>
          </cell>
          <cell r="R69" t="str">
            <v>-</v>
          </cell>
          <cell r="S69" t="str">
            <v>-</v>
          </cell>
          <cell r="T69" t="str">
            <v>-</v>
          </cell>
          <cell r="U69" t="str">
            <v>-</v>
          </cell>
          <cell r="V69" t="str">
            <v>МЖДН</v>
          </cell>
          <cell r="W69" t="str">
            <v>Первенство мира</v>
          </cell>
          <cell r="X69" t="str">
            <v>Маршрут-пешеходный;
маршрут-водный;
маршрут-горный;
маршрут-велосипедый;
маршрут-автомото;
маршрут-лыжный</v>
          </cell>
          <cell r="Z69" t="str">
            <v>Юниоры, юниорки; 
юноши, девушки</v>
          </cell>
          <cell r="AA69" t="str">
            <v>17-21 год
13-16 лет</v>
          </cell>
          <cell r="AB69">
            <v>45761</v>
          </cell>
          <cell r="AC69">
            <v>45767</v>
          </cell>
          <cell r="AD69" t="str">
            <v>Республика Казахстан</v>
          </cell>
          <cell r="AE69" t="str">
            <v>г. Астана</v>
          </cell>
          <cell r="AF69" t="str">
            <v>-</v>
          </cell>
          <cell r="AG69">
            <v>300</v>
          </cell>
          <cell r="AH69">
            <v>250</v>
          </cell>
          <cell r="AI69">
            <v>50</v>
          </cell>
          <cell r="AK69" t="str">
            <v>-</v>
          </cell>
          <cell r="AL69" t="str">
            <v>-</v>
          </cell>
          <cell r="AM69" t="str">
            <v>Федерация</v>
          </cell>
        </row>
        <row r="70">
          <cell r="E70">
            <v>27425</v>
          </cell>
          <cell r="F70" t="str">
            <v>2084660017033034</v>
          </cell>
          <cell r="G70" t="str">
            <v>-</v>
          </cell>
          <cell r="H70" t="str">
            <v>-</v>
          </cell>
          <cell r="I70" t="str">
            <v>-</v>
          </cell>
          <cell r="J70" t="str">
            <v>-</v>
          </cell>
          <cell r="K70" t="str">
            <v>-</v>
          </cell>
          <cell r="L70" t="str">
            <v>-</v>
          </cell>
          <cell r="M70" t="str">
            <v>-</v>
          </cell>
          <cell r="N70" t="str">
            <v>-</v>
          </cell>
          <cell r="O70" t="str">
            <v>-</v>
          </cell>
          <cell r="P70" t="str">
            <v>-</v>
          </cell>
          <cell r="Q70" t="str">
            <v>-</v>
          </cell>
          <cell r="R70" t="str">
            <v>-</v>
          </cell>
          <cell r="S70" t="str">
            <v>-</v>
          </cell>
          <cell r="T70" t="str">
            <v>-</v>
          </cell>
          <cell r="U70" t="str">
            <v>-</v>
          </cell>
          <cell r="V70" t="str">
            <v>УрФО</v>
          </cell>
          <cell r="W70" t="str">
            <v>Чемпионат Уральского федерального округа</v>
          </cell>
          <cell r="X70" t="str">
            <v xml:space="preserve">Дистанция-водная-каяк;
дистанция-водная-байдарка;
дистанция-водная-катамаран 2;
дистанция-водная-катамаран 4;
дистанция-водная-командная гонка </v>
          </cell>
          <cell r="Z70" t="str">
            <v>Мужчины, женщины</v>
          </cell>
          <cell r="AA70" t="str">
            <v>22 и старше</v>
          </cell>
          <cell r="AB70">
            <v>45764</v>
          </cell>
          <cell r="AC70">
            <v>45768</v>
          </cell>
          <cell r="AD70" t="str">
            <v>Россия</v>
          </cell>
          <cell r="AE70" t="str">
            <v>Свердловская область,
д. Бекленищева</v>
          </cell>
          <cell r="AF70" t="str">
            <v>-</v>
          </cell>
          <cell r="AG70">
            <v>100</v>
          </cell>
          <cell r="AH70">
            <v>80</v>
          </cell>
          <cell r="AI70">
            <v>20</v>
          </cell>
          <cell r="AJ70" t="str">
            <v>-</v>
          </cell>
          <cell r="AK70" t="str">
            <v>-</v>
          </cell>
          <cell r="AL70" t="str">
            <v>-</v>
          </cell>
          <cell r="AM70" t="str">
            <v>Федерация</v>
          </cell>
        </row>
        <row r="71">
          <cell r="E71">
            <v>26741</v>
          </cell>
          <cell r="F71" t="str">
            <v>2084510020031602</v>
          </cell>
          <cell r="G71" t="str">
            <v>-</v>
          </cell>
          <cell r="H71" t="str">
            <v>-</v>
          </cell>
          <cell r="I71" t="str">
            <v>-</v>
          </cell>
          <cell r="J71" t="str">
            <v>-</v>
          </cell>
          <cell r="K71" t="str">
            <v>-</v>
          </cell>
          <cell r="L71" t="str">
            <v>-</v>
          </cell>
          <cell r="M71" t="str">
            <v>-</v>
          </cell>
          <cell r="N71" t="str">
            <v>-</v>
          </cell>
          <cell r="O71" t="str">
            <v>-</v>
          </cell>
          <cell r="P71" t="str">
            <v>-</v>
          </cell>
          <cell r="Q71" t="str">
            <v>-</v>
          </cell>
          <cell r="R71" t="str">
            <v>-</v>
          </cell>
          <cell r="S71" t="str">
            <v>-</v>
          </cell>
          <cell r="T71" t="str">
            <v>-</v>
          </cell>
          <cell r="U71" t="str">
            <v>-</v>
          </cell>
          <cell r="V71" t="str">
            <v>СЗФО</v>
          </cell>
          <cell r="W71" t="str">
            <v>Кубок России</v>
          </cell>
          <cell r="X71" t="str">
            <v>Северная ходьба</v>
          </cell>
          <cell r="Y71" t="str">
            <v>1 этап</v>
          </cell>
          <cell r="Z71" t="str">
            <v>Мужчины, женщины</v>
          </cell>
          <cell r="AA71" t="str">
            <v>18 и старше</v>
          </cell>
          <cell r="AB71">
            <v>45765</v>
          </cell>
          <cell r="AC71">
            <v>45767</v>
          </cell>
          <cell r="AD71" t="str">
            <v>Россия</v>
          </cell>
          <cell r="AE71" t="str">
            <v>Мурманская область,
г. Мурманск</v>
          </cell>
          <cell r="AF71" t="str">
            <v>-</v>
          </cell>
          <cell r="AG71">
            <v>200</v>
          </cell>
          <cell r="AH71">
            <v>150</v>
          </cell>
          <cell r="AI71">
            <v>50</v>
          </cell>
          <cell r="AJ71" t="str">
            <v>-</v>
          </cell>
          <cell r="AK71" t="str">
            <v>-</v>
          </cell>
          <cell r="AL71" t="str">
            <v>-</v>
          </cell>
          <cell r="AM71" t="str">
            <v>Федерация</v>
          </cell>
        </row>
        <row r="72">
          <cell r="E72">
            <v>27426</v>
          </cell>
          <cell r="F72" t="str">
            <v>2084280017031712</v>
          </cell>
          <cell r="G72" t="str">
            <v>-</v>
          </cell>
          <cell r="H72" t="str">
            <v>-</v>
          </cell>
          <cell r="I72" t="str">
            <v>-</v>
          </cell>
          <cell r="J72" t="str">
            <v>-</v>
          </cell>
          <cell r="K72" t="str">
            <v>-</v>
          </cell>
          <cell r="L72" t="str">
            <v>-</v>
          </cell>
          <cell r="M72" t="str">
            <v>-</v>
          </cell>
          <cell r="N72" t="str">
            <v>-</v>
          </cell>
          <cell r="O72" t="str">
            <v>-</v>
          </cell>
          <cell r="P72" t="str">
            <v>-</v>
          </cell>
          <cell r="Q72" t="str">
            <v>-</v>
          </cell>
          <cell r="R72" t="str">
            <v>-</v>
          </cell>
          <cell r="S72" t="str">
            <v>-</v>
          </cell>
          <cell r="T72" t="str">
            <v>-</v>
          </cell>
          <cell r="U72" t="str">
            <v>-</v>
          </cell>
          <cell r="V72" t="str">
            <v>ДВФО</v>
          </cell>
          <cell r="W72" t="str">
            <v>Чемпионат Дальневосточного федерального округа</v>
          </cell>
          <cell r="X72" t="str">
            <v xml:space="preserve">Дистанция-пешеходная;
дистанция-пешеходная-связка;
дистанция-пешеходная-группа </v>
          </cell>
          <cell r="Z72" t="str">
            <v>Мужчины, женщины</v>
          </cell>
          <cell r="AA72" t="str">
            <v>22 и старше</v>
          </cell>
          <cell r="AB72">
            <v>45771</v>
          </cell>
          <cell r="AC72">
            <v>45775</v>
          </cell>
          <cell r="AD72" t="str">
            <v>Россия</v>
          </cell>
          <cell r="AE72" t="str">
            <v>Амурская область,
с. Мухинка</v>
          </cell>
          <cell r="AF72" t="str">
            <v>-</v>
          </cell>
          <cell r="AG72">
            <v>100</v>
          </cell>
          <cell r="AH72">
            <v>80</v>
          </cell>
          <cell r="AI72">
            <v>20</v>
          </cell>
          <cell r="AJ72" t="str">
            <v>-</v>
          </cell>
          <cell r="AK72" t="str">
            <v>-</v>
          </cell>
          <cell r="AL72" t="str">
            <v>-</v>
          </cell>
          <cell r="AM72" t="str">
            <v>Федерация</v>
          </cell>
        </row>
        <row r="73">
          <cell r="E73">
            <v>27387</v>
          </cell>
          <cell r="F73" t="str">
            <v>2084120021031630</v>
          </cell>
          <cell r="G73" t="str">
            <v>-</v>
          </cell>
          <cell r="H73" t="str">
            <v>-</v>
          </cell>
          <cell r="I73" t="str">
            <v>-</v>
          </cell>
          <cell r="J73" t="str">
            <v>-</v>
          </cell>
          <cell r="K73" t="str">
            <v>-</v>
          </cell>
          <cell r="L73" t="str">
            <v>-</v>
          </cell>
          <cell r="M73" t="str">
            <v>-</v>
          </cell>
          <cell r="N73" t="str">
            <v>-</v>
          </cell>
          <cell r="O73" t="str">
            <v>-</v>
          </cell>
          <cell r="P73" t="str">
            <v>-</v>
          </cell>
          <cell r="Q73" t="str">
            <v>-</v>
          </cell>
          <cell r="R73" t="str">
            <v>-</v>
          </cell>
          <cell r="S73">
            <v>16367</v>
          </cell>
          <cell r="T73" t="str">
            <v>согласовано Минспортом</v>
          </cell>
          <cell r="U73">
            <v>300</v>
          </cell>
          <cell r="V73" t="str">
            <v>ПФО</v>
          </cell>
          <cell r="W73" t="str">
            <v>Всероссийские соревнования</v>
          </cell>
          <cell r="X73" t="str">
            <v xml:space="preserve">Дистанция-пешеходная;
дистанция-пешеходная-связка;
дистанция-пешеходная-группа </v>
          </cell>
          <cell r="Z73" t="str">
            <v>Мужчины, женщины</v>
          </cell>
          <cell r="AA73" t="str">
            <v>22 и старше</v>
          </cell>
          <cell r="AB73">
            <v>45777</v>
          </cell>
          <cell r="AC73">
            <v>45782</v>
          </cell>
          <cell r="AD73" t="str">
            <v>Россия</v>
          </cell>
          <cell r="AE73" t="str">
            <v>Республика Марий Эл,
пос. Куяр</v>
          </cell>
          <cell r="AF73" t="str">
            <v>-</v>
          </cell>
          <cell r="AG73">
            <v>250</v>
          </cell>
          <cell r="AH73">
            <v>200</v>
          </cell>
          <cell r="AI73">
            <v>50</v>
          </cell>
          <cell r="AJ73" t="str">
            <v>-</v>
          </cell>
          <cell r="AK73">
            <v>300</v>
          </cell>
          <cell r="AL73" t="str">
            <v>-</v>
          </cell>
          <cell r="AM73" t="str">
            <v>Минспорт России</v>
          </cell>
        </row>
        <row r="74">
          <cell r="E74">
            <v>27388</v>
          </cell>
          <cell r="F74" t="str">
            <v>2084120021031629</v>
          </cell>
          <cell r="G74" t="str">
            <v>-</v>
          </cell>
          <cell r="H74" t="str">
            <v>-</v>
          </cell>
          <cell r="I74" t="str">
            <v>-</v>
          </cell>
          <cell r="J74" t="str">
            <v>-</v>
          </cell>
          <cell r="K74" t="str">
            <v>-</v>
          </cell>
          <cell r="L74" t="str">
            <v>-</v>
          </cell>
          <cell r="M74" t="str">
            <v>-</v>
          </cell>
          <cell r="N74" t="str">
            <v>-</v>
          </cell>
          <cell r="O74" t="str">
            <v>-</v>
          </cell>
          <cell r="P74" t="str">
            <v>-</v>
          </cell>
          <cell r="Q74" t="str">
            <v>-</v>
          </cell>
          <cell r="R74" t="str">
            <v>-</v>
          </cell>
          <cell r="S74">
            <v>16368</v>
          </cell>
          <cell r="T74" t="str">
            <v>согласовано Минспортом</v>
          </cell>
          <cell r="U74">
            <v>38.25</v>
          </cell>
          <cell r="V74" t="str">
            <v>ПФО</v>
          </cell>
          <cell r="W74" t="str">
            <v>Всероссийские соревнования</v>
          </cell>
          <cell r="X74" t="str">
            <v xml:space="preserve">Дистанция-пешеходная;
дистанция-пешеходная-связка;
дистанция-пешеходная-группа </v>
          </cell>
          <cell r="Z74" t="str">
            <v>Юниоры, юниорки</v>
          </cell>
          <cell r="AA74" t="str">
            <v>16-21 год</v>
          </cell>
          <cell r="AB74">
            <v>45777</v>
          </cell>
          <cell r="AC74">
            <v>45782</v>
          </cell>
          <cell r="AD74" t="str">
            <v>Россия</v>
          </cell>
          <cell r="AE74" t="str">
            <v>Республика Марий Эл,
пос. Куяр</v>
          </cell>
          <cell r="AF74" t="str">
            <v>-</v>
          </cell>
          <cell r="AG74">
            <v>250</v>
          </cell>
          <cell r="AH74">
            <v>200</v>
          </cell>
          <cell r="AI74">
            <v>50</v>
          </cell>
          <cell r="AJ74" t="str">
            <v>-</v>
          </cell>
          <cell r="AK74">
            <v>38.25</v>
          </cell>
          <cell r="AL74" t="str">
            <v>-</v>
          </cell>
          <cell r="AM74" t="str">
            <v>Минспорт России</v>
          </cell>
        </row>
        <row r="75">
          <cell r="E75">
            <v>27389</v>
          </cell>
          <cell r="F75" t="str">
            <v>2084120021031625</v>
          </cell>
          <cell r="G75" t="str">
            <v>-</v>
          </cell>
          <cell r="H75" t="str">
            <v>-</v>
          </cell>
          <cell r="I75" t="str">
            <v>-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>
            <v>16369</v>
          </cell>
          <cell r="T75" t="str">
            <v>согласовано Минспортом</v>
          </cell>
          <cell r="U75">
            <v>38.25</v>
          </cell>
          <cell r="V75" t="str">
            <v>ПФО</v>
          </cell>
          <cell r="W75" t="str">
            <v>Всероссийские соревнования</v>
          </cell>
          <cell r="X75" t="str">
            <v xml:space="preserve">Дистанция-пешеходная;
дистанция-пешеходная-связка;
дистанция-пешеходная-группа </v>
          </cell>
          <cell r="Z75" t="str">
            <v>Юноши, девушки</v>
          </cell>
          <cell r="AA75" t="str">
            <v>14-15 лет</v>
          </cell>
          <cell r="AB75">
            <v>45777</v>
          </cell>
          <cell r="AC75">
            <v>45782</v>
          </cell>
          <cell r="AD75" t="str">
            <v>Россия</v>
          </cell>
          <cell r="AE75" t="str">
            <v>Республика Марий Эл,
пос. Куяр</v>
          </cell>
          <cell r="AF75" t="str">
            <v>-</v>
          </cell>
          <cell r="AG75">
            <v>250</v>
          </cell>
          <cell r="AH75">
            <v>200</v>
          </cell>
          <cell r="AI75">
            <v>50</v>
          </cell>
          <cell r="AJ75" t="str">
            <v>-</v>
          </cell>
          <cell r="AK75">
            <v>38.25</v>
          </cell>
          <cell r="AL75" t="str">
            <v>-</v>
          </cell>
          <cell r="AM75" t="str">
            <v>Минспорт России</v>
          </cell>
        </row>
        <row r="76">
          <cell r="E76">
            <v>27520</v>
          </cell>
          <cell r="F76" t="str">
            <v>2084000016036352</v>
          </cell>
          <cell r="G76" t="str">
            <v>-</v>
          </cell>
          <cell r="H76" t="str">
            <v>-</v>
          </cell>
          <cell r="I76" t="str">
            <v>-</v>
          </cell>
          <cell r="J76" t="str">
            <v>-</v>
          </cell>
          <cell r="K76" t="str">
            <v>-</v>
          </cell>
          <cell r="L76" t="str">
            <v>-</v>
          </cell>
          <cell r="M76" t="str">
            <v>-</v>
          </cell>
          <cell r="N76" t="str">
            <v>-</v>
          </cell>
          <cell r="O76" t="str">
            <v>-</v>
          </cell>
          <cell r="P76" t="str">
            <v>-</v>
          </cell>
          <cell r="Q76" t="str">
            <v>-</v>
          </cell>
          <cell r="R76" t="str">
            <v>-</v>
          </cell>
          <cell r="S76" t="str">
            <v>-</v>
          </cell>
          <cell r="T76" t="str">
            <v>-</v>
          </cell>
          <cell r="U76" t="str">
            <v>-</v>
          </cell>
          <cell r="V76" t="str">
            <v>МЖДН</v>
          </cell>
          <cell r="W76" t="str">
            <v>Международные соревнования
 "Кубок Азии"</v>
          </cell>
          <cell r="X76" t="str">
            <v>Северная ходьба</v>
          </cell>
          <cell r="Z76" t="str">
            <v>Мужчины, женщины</v>
          </cell>
          <cell r="AA76" t="str">
            <v>18 и старше</v>
          </cell>
          <cell r="AB76">
            <v>45778</v>
          </cell>
          <cell r="AC76">
            <v>45782</v>
          </cell>
          <cell r="AD76" t="str">
            <v>Республика Таджикистан</v>
          </cell>
          <cell r="AE76" t="str">
            <v>г. Душанбе</v>
          </cell>
          <cell r="AF76" t="str">
            <v>-</v>
          </cell>
          <cell r="AG76">
            <v>11</v>
          </cell>
          <cell r="AH76">
            <v>8</v>
          </cell>
          <cell r="AI76">
            <v>3</v>
          </cell>
          <cell r="AK76" t="str">
            <v>-</v>
          </cell>
          <cell r="AL76" t="str">
            <v>-</v>
          </cell>
          <cell r="AM76" t="str">
            <v>Федерация</v>
          </cell>
        </row>
        <row r="77">
          <cell r="E77">
            <v>27521</v>
          </cell>
          <cell r="F77" t="str">
            <v>2084000016036353</v>
          </cell>
          <cell r="G77" t="str">
            <v>-</v>
          </cell>
          <cell r="H77" t="str">
            <v>-</v>
          </cell>
          <cell r="I77" t="str">
            <v>-</v>
          </cell>
          <cell r="J77" t="str">
            <v>-</v>
          </cell>
          <cell r="K77" t="str">
            <v>-</v>
          </cell>
          <cell r="L77" t="str">
            <v>-</v>
          </cell>
          <cell r="M77" t="str">
            <v>-</v>
          </cell>
          <cell r="N77" t="str">
            <v>-</v>
          </cell>
          <cell r="O77" t="str">
            <v>-</v>
          </cell>
          <cell r="P77" t="str">
            <v>-</v>
          </cell>
          <cell r="Q77" t="str">
            <v>-</v>
          </cell>
          <cell r="R77" t="str">
            <v>-</v>
          </cell>
          <cell r="S77" t="str">
            <v>-</v>
          </cell>
          <cell r="T77" t="str">
            <v>-</v>
          </cell>
          <cell r="U77" t="str">
            <v>-</v>
          </cell>
          <cell r="V77" t="str">
            <v>МЖДН</v>
          </cell>
          <cell r="W77" t="str">
            <v>Международные соревнования
 "Кубок Азии"</v>
          </cell>
          <cell r="X77" t="str">
            <v>Дистанции горные</v>
          </cell>
          <cell r="Z77" t="str">
            <v>Мужчины, женщины</v>
          </cell>
          <cell r="AA77" t="str">
            <v>22 и старше</v>
          </cell>
          <cell r="AB77">
            <v>45782</v>
          </cell>
          <cell r="AC77">
            <v>45787</v>
          </cell>
          <cell r="AD77" t="str">
            <v>Республика Казахстан</v>
          </cell>
          <cell r="AE77" t="str">
            <v xml:space="preserve"> г. Кунаев</v>
          </cell>
          <cell r="AF77" t="str">
            <v>-</v>
          </cell>
          <cell r="AG77">
            <v>11</v>
          </cell>
          <cell r="AH77">
            <v>8</v>
          </cell>
          <cell r="AI77">
            <v>3</v>
          </cell>
          <cell r="AK77" t="str">
            <v>-</v>
          </cell>
          <cell r="AL77" t="str">
            <v>-</v>
          </cell>
          <cell r="AM77" t="str">
            <v>Федерация</v>
          </cell>
        </row>
        <row r="78">
          <cell r="E78">
            <v>27390</v>
          </cell>
          <cell r="F78" t="str">
            <v>2084480021031643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  <cell r="Q78" t="str">
            <v>-</v>
          </cell>
          <cell r="R78" t="str">
            <v>-</v>
          </cell>
          <cell r="S78">
            <v>16370</v>
          </cell>
          <cell r="T78" t="str">
            <v>согласовано Минспортом</v>
          </cell>
          <cell r="U78">
            <v>300</v>
          </cell>
          <cell r="V78" t="str">
            <v>ЦФО</v>
          </cell>
          <cell r="W78" t="str">
            <v>Всероссийские соревнования</v>
          </cell>
          <cell r="X78" t="str">
            <v>Дистанция-пешеходная</v>
          </cell>
          <cell r="Z78" t="str">
            <v>Мужчины, женщины</v>
          </cell>
          <cell r="AA78" t="str">
            <v>22 и старше</v>
          </cell>
          <cell r="AB78">
            <v>45783</v>
          </cell>
          <cell r="AC78">
            <v>45787</v>
          </cell>
          <cell r="AD78" t="str">
            <v>Россия</v>
          </cell>
          <cell r="AE78" t="str">
            <v>Липецкая область,
с. Аргамач-Пальна</v>
          </cell>
          <cell r="AF78" t="str">
            <v>-</v>
          </cell>
          <cell r="AG78">
            <v>250</v>
          </cell>
          <cell r="AH78">
            <v>200</v>
          </cell>
          <cell r="AI78">
            <v>50</v>
          </cell>
          <cell r="AJ78" t="str">
            <v>-</v>
          </cell>
          <cell r="AK78">
            <v>300</v>
          </cell>
          <cell r="AL78" t="str">
            <v>-</v>
          </cell>
          <cell r="AM78" t="str">
            <v>Минспорт России</v>
          </cell>
        </row>
        <row r="79">
          <cell r="E79">
            <v>27391</v>
          </cell>
          <cell r="F79" t="str">
            <v>2084480021031637</v>
          </cell>
          <cell r="G79" t="str">
            <v>-</v>
          </cell>
          <cell r="H79" t="str">
            <v>-</v>
          </cell>
          <cell r="I79" t="str">
            <v>-</v>
          </cell>
          <cell r="J79" t="str">
            <v>-</v>
          </cell>
          <cell r="K79" t="str">
            <v>-</v>
          </cell>
          <cell r="L79" t="str">
            <v>-</v>
          </cell>
          <cell r="M79" t="str">
            <v>-</v>
          </cell>
          <cell r="N79" t="str">
            <v>-</v>
          </cell>
          <cell r="O79" t="str">
            <v>-</v>
          </cell>
          <cell r="P79" t="str">
            <v>-</v>
          </cell>
          <cell r="Q79" t="str">
            <v>-</v>
          </cell>
          <cell r="R79" t="str">
            <v>-</v>
          </cell>
          <cell r="S79">
            <v>16371</v>
          </cell>
          <cell r="T79" t="str">
            <v>согласовано Минспортом</v>
          </cell>
          <cell r="U79">
            <v>9.9499999999999993</v>
          </cell>
          <cell r="V79" t="str">
            <v>ЦФО</v>
          </cell>
          <cell r="W79" t="str">
            <v>Всероссийские соревнования</v>
          </cell>
          <cell r="X79" t="str">
            <v>Дистанция-пешеходная</v>
          </cell>
          <cell r="Z79" t="str">
            <v>Юниоры, юниорки</v>
          </cell>
          <cell r="AA79" t="str">
            <v>16-21 год</v>
          </cell>
          <cell r="AB79">
            <v>45783</v>
          </cell>
          <cell r="AC79">
            <v>45787</v>
          </cell>
          <cell r="AD79" t="str">
            <v>Россия</v>
          </cell>
          <cell r="AE79" t="str">
            <v>Липецкая область,
с. Аргамач-Пальна</v>
          </cell>
          <cell r="AF79" t="str">
            <v>-</v>
          </cell>
          <cell r="AG79">
            <v>250</v>
          </cell>
          <cell r="AH79">
            <v>200</v>
          </cell>
          <cell r="AI79">
            <v>50</v>
          </cell>
          <cell r="AJ79" t="str">
            <v>-</v>
          </cell>
          <cell r="AK79">
            <v>9.9499999999999993</v>
          </cell>
          <cell r="AL79" t="str">
            <v>-</v>
          </cell>
          <cell r="AM79" t="str">
            <v>Минспорт России</v>
          </cell>
        </row>
        <row r="80">
          <cell r="E80">
            <v>27392</v>
          </cell>
          <cell r="F80" t="str">
            <v>2084480021031631</v>
          </cell>
          <cell r="G80" t="str">
            <v>-</v>
          </cell>
          <cell r="H80" t="str">
            <v>-</v>
          </cell>
          <cell r="I80" t="str">
            <v>-</v>
          </cell>
          <cell r="J80" t="str">
            <v>-</v>
          </cell>
          <cell r="K80" t="str">
            <v>-</v>
          </cell>
          <cell r="L80" t="str">
            <v>-</v>
          </cell>
          <cell r="M80" t="str">
            <v>-</v>
          </cell>
          <cell r="N80" t="str">
            <v>-</v>
          </cell>
          <cell r="O80" t="str">
            <v>-</v>
          </cell>
          <cell r="P80" t="str">
            <v>-</v>
          </cell>
          <cell r="Q80" t="str">
            <v>-</v>
          </cell>
          <cell r="R80" t="str">
            <v>-</v>
          </cell>
          <cell r="S80">
            <v>16372</v>
          </cell>
          <cell r="T80" t="str">
            <v>согласовано Минспортом</v>
          </cell>
          <cell r="U80">
            <v>9.9499999999999993</v>
          </cell>
          <cell r="V80" t="str">
            <v>ЦФО</v>
          </cell>
          <cell r="W80" t="str">
            <v>Всероссийские соревнования</v>
          </cell>
          <cell r="X80" t="str">
            <v>Дистанция-пешеходная</v>
          </cell>
          <cell r="Z80" t="str">
            <v>Юноши, девушки</v>
          </cell>
          <cell r="AA80" t="str">
            <v>14-15 лет</v>
          </cell>
          <cell r="AB80">
            <v>45783</v>
          </cell>
          <cell r="AC80">
            <v>45787</v>
          </cell>
          <cell r="AD80" t="str">
            <v>Россия</v>
          </cell>
          <cell r="AE80" t="str">
            <v>Липецкая область,
с. Аргамач-Пальна</v>
          </cell>
          <cell r="AF80" t="str">
            <v>-</v>
          </cell>
          <cell r="AG80">
            <v>250</v>
          </cell>
          <cell r="AH80">
            <v>200</v>
          </cell>
          <cell r="AI80">
            <v>50</v>
          </cell>
          <cell r="AJ80" t="str">
            <v>-</v>
          </cell>
          <cell r="AK80">
            <v>9.9499999999999993</v>
          </cell>
          <cell r="AL80" t="str">
            <v>-</v>
          </cell>
          <cell r="AM80" t="str">
            <v>Минспорт России</v>
          </cell>
        </row>
        <row r="81">
          <cell r="E81">
            <v>27427</v>
          </cell>
          <cell r="F81" t="str">
            <v>2084250017031713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  <cell r="V81" t="str">
            <v>ДВФО</v>
          </cell>
          <cell r="W81" t="str">
            <v>Чемпионат Дальневосточного федерального округа</v>
          </cell>
          <cell r="X81" t="str">
            <v xml:space="preserve">Дистанция-водная-каяк;
дистанция-водная-катамаран 2;
дистанция-водная-катамаран 4;
дистанция-водная-командная гонка </v>
          </cell>
          <cell r="Z81" t="str">
            <v>Мужчины, женщины</v>
          </cell>
          <cell r="AA81" t="str">
            <v>22 и старше</v>
          </cell>
          <cell r="AB81">
            <v>45784</v>
          </cell>
          <cell r="AC81">
            <v>45789</v>
          </cell>
          <cell r="AD81" t="str">
            <v>Россия</v>
          </cell>
          <cell r="AE81" t="str">
            <v>Приморский край,
пгт. Терней</v>
          </cell>
          <cell r="AF81" t="str">
            <v>-</v>
          </cell>
          <cell r="AG81">
            <v>120</v>
          </cell>
          <cell r="AH81">
            <v>100</v>
          </cell>
          <cell r="AI81">
            <v>20</v>
          </cell>
          <cell r="AJ81" t="str">
            <v>-</v>
          </cell>
          <cell r="AK81" t="str">
            <v>-</v>
          </cell>
          <cell r="AL81" t="str">
            <v>-</v>
          </cell>
          <cell r="AM81" t="str">
            <v>Федерация</v>
          </cell>
        </row>
        <row r="82">
          <cell r="E82">
            <v>27428</v>
          </cell>
          <cell r="F82" t="str">
            <v>2084860017031714</v>
          </cell>
          <cell r="G82" t="str">
            <v>-</v>
          </cell>
          <cell r="H82" t="str">
            <v>-</v>
          </cell>
          <cell r="I82" t="str">
            <v>-</v>
          </cell>
          <cell r="J82" t="str">
            <v>-</v>
          </cell>
          <cell r="K82" t="str">
            <v>-</v>
          </cell>
          <cell r="L82" t="str">
            <v>-</v>
          </cell>
          <cell r="M82" t="str">
            <v>-</v>
          </cell>
          <cell r="N82" t="str">
            <v>-</v>
          </cell>
          <cell r="O82" t="str">
            <v>-</v>
          </cell>
          <cell r="P82" t="str">
            <v>-</v>
          </cell>
          <cell r="Q82" t="str">
            <v>-</v>
          </cell>
          <cell r="R82" t="str">
            <v>-</v>
          </cell>
          <cell r="S82" t="str">
            <v>-</v>
          </cell>
          <cell r="T82" t="str">
            <v>-</v>
          </cell>
          <cell r="U82" t="str">
            <v>-</v>
          </cell>
          <cell r="V82" t="str">
            <v>УрФО</v>
          </cell>
          <cell r="W82" t="str">
            <v>Чемпионат Уральского федерального округа</v>
          </cell>
          <cell r="X82" t="str">
            <v xml:space="preserve">Дистанция-пешеходная;
дистанция-пешеходная-связка;
дистанция-пешеходная-группа </v>
          </cell>
          <cell r="Z82" t="str">
            <v>Мужчины, женщины</v>
          </cell>
          <cell r="AA82" t="str">
            <v>22 и старше</v>
          </cell>
          <cell r="AB82">
            <v>45792</v>
          </cell>
          <cell r="AC82">
            <v>45795</v>
          </cell>
          <cell r="AD82" t="str">
            <v>Россия</v>
          </cell>
          <cell r="AE82" t="str">
            <v>Ханты-Мансийский автономный округ - Югра,
г. Нягань</v>
          </cell>
          <cell r="AF82" t="str">
            <v>-</v>
          </cell>
          <cell r="AG82">
            <v>120</v>
          </cell>
          <cell r="AH82">
            <v>100</v>
          </cell>
          <cell r="AI82">
            <v>20</v>
          </cell>
          <cell r="AJ82" t="str">
            <v>-</v>
          </cell>
          <cell r="AK82" t="str">
            <v>-</v>
          </cell>
          <cell r="AL82" t="str">
            <v>-</v>
          </cell>
          <cell r="AM82" t="str">
            <v>Федерация</v>
          </cell>
        </row>
        <row r="83">
          <cell r="E83">
            <v>27458</v>
          </cell>
          <cell r="F83" t="str">
            <v>2084860018031737</v>
          </cell>
          <cell r="G83" t="str">
            <v>-</v>
          </cell>
          <cell r="H83" t="str">
            <v>-</v>
          </cell>
          <cell r="I83" t="str">
            <v>-</v>
          </cell>
          <cell r="J83" t="str">
            <v>-</v>
          </cell>
          <cell r="K83" t="str">
            <v>-</v>
          </cell>
          <cell r="L83" t="str">
            <v>-</v>
          </cell>
          <cell r="M83" t="str">
            <v>-</v>
          </cell>
          <cell r="N83" t="str">
            <v>-</v>
          </cell>
          <cell r="O83" t="str">
            <v>-</v>
          </cell>
          <cell r="P83" t="str">
            <v>-</v>
          </cell>
          <cell r="Q83" t="str">
            <v>-</v>
          </cell>
          <cell r="R83" t="str">
            <v>-</v>
          </cell>
          <cell r="S83" t="str">
            <v>-</v>
          </cell>
          <cell r="T83" t="str">
            <v>-</v>
          </cell>
          <cell r="U83" t="str">
            <v>-</v>
          </cell>
          <cell r="V83" t="str">
            <v>УрФО</v>
          </cell>
          <cell r="W83" t="str">
            <v>Первенство Уральского федерального округа</v>
          </cell>
          <cell r="X83" t="str">
            <v xml:space="preserve">Дистанция-пешеходная;
дистанция-пешеходная-связка;
дистанция-пешеходная-группа </v>
          </cell>
          <cell r="Z83" t="str">
            <v>Юниоры, юниорки</v>
          </cell>
          <cell r="AA83" t="str">
            <v>16-21 год</v>
          </cell>
          <cell r="AB83">
            <v>45792</v>
          </cell>
          <cell r="AC83">
            <v>45796</v>
          </cell>
          <cell r="AD83" t="str">
            <v>Россия</v>
          </cell>
          <cell r="AE83" t="str">
            <v>Ханты-Мансийский автономный округ - Югра,
г. Нягань</v>
          </cell>
          <cell r="AF83" t="str">
            <v>-</v>
          </cell>
          <cell r="AG83">
            <v>200</v>
          </cell>
          <cell r="AH83">
            <v>180</v>
          </cell>
          <cell r="AI83">
            <v>20</v>
          </cell>
          <cell r="AJ83" t="str">
            <v>-</v>
          </cell>
          <cell r="AK83" t="str">
            <v>-</v>
          </cell>
          <cell r="AL83" t="str">
            <v>-</v>
          </cell>
          <cell r="AM83" t="str">
            <v>Федерация</v>
          </cell>
        </row>
        <row r="84">
          <cell r="E84">
            <v>27459</v>
          </cell>
          <cell r="F84" t="str">
            <v>2084860018031738</v>
          </cell>
          <cell r="G84" t="str">
            <v>-</v>
          </cell>
          <cell r="H84" t="str">
            <v>-</v>
          </cell>
          <cell r="I84" t="str">
            <v>-</v>
          </cell>
          <cell r="J84" t="str">
            <v>-</v>
          </cell>
          <cell r="K84" t="str">
            <v>-</v>
          </cell>
          <cell r="L84" t="str">
            <v>-</v>
          </cell>
          <cell r="M84" t="str">
            <v>-</v>
          </cell>
          <cell r="N84" t="str">
            <v>-</v>
          </cell>
          <cell r="O84" t="str">
            <v>-</v>
          </cell>
          <cell r="P84" t="str">
            <v>-</v>
          </cell>
          <cell r="Q84" t="str">
            <v>-</v>
          </cell>
          <cell r="R84" t="str">
            <v>-</v>
          </cell>
          <cell r="S84" t="str">
            <v>-</v>
          </cell>
          <cell r="T84" t="str">
            <v>-</v>
          </cell>
          <cell r="U84" t="str">
            <v>-</v>
          </cell>
          <cell r="V84" t="str">
            <v>УрФО</v>
          </cell>
          <cell r="W84" t="str">
            <v>Первенство Уральского федерального округа</v>
          </cell>
          <cell r="X84" t="str">
            <v xml:space="preserve">Дистанция-пешеходная;
дистанция-пешеходная-связка;
дистанция-пешеходная-группа </v>
          </cell>
          <cell r="Z84" t="str">
            <v>Юноши, девушки</v>
          </cell>
          <cell r="AA84" t="str">
            <v>14-15 лет</v>
          </cell>
          <cell r="AB84">
            <v>45792</v>
          </cell>
          <cell r="AC84">
            <v>45796</v>
          </cell>
          <cell r="AD84" t="str">
            <v>Россия</v>
          </cell>
          <cell r="AE84" t="str">
            <v>Ханты-Мансийский автономный округ - Югра,
г. Нягань</v>
          </cell>
          <cell r="AF84" t="str">
            <v>-</v>
          </cell>
          <cell r="AG84">
            <v>200</v>
          </cell>
          <cell r="AH84">
            <v>180</v>
          </cell>
          <cell r="AI84">
            <v>20</v>
          </cell>
          <cell r="AJ84" t="str">
            <v>-</v>
          </cell>
          <cell r="AK84" t="str">
            <v>-</v>
          </cell>
          <cell r="AL84" t="str">
            <v>-</v>
          </cell>
          <cell r="AM84" t="str">
            <v>Федерация</v>
          </cell>
        </row>
        <row r="85">
          <cell r="E85">
            <v>27429</v>
          </cell>
          <cell r="F85" t="str">
            <v>2084770017031715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  <cell r="N85" t="str">
            <v>-</v>
          </cell>
          <cell r="O85" t="str">
            <v>-</v>
          </cell>
          <cell r="P85" t="str">
            <v>-</v>
          </cell>
          <cell r="Q85" t="str">
            <v>-</v>
          </cell>
          <cell r="R85" t="str">
            <v>-</v>
          </cell>
          <cell r="S85" t="str">
            <v>-</v>
          </cell>
          <cell r="T85" t="str">
            <v>-</v>
          </cell>
          <cell r="U85" t="str">
            <v>-</v>
          </cell>
          <cell r="V85" t="str">
            <v>ЦФО</v>
          </cell>
          <cell r="W85" t="str">
            <v>Чемпионат Центрального федерального округа</v>
          </cell>
          <cell r="X85" t="str">
            <v xml:space="preserve">Дистанция-водная-каяк;
дистанция-водная-байдарка;
дистанция-водная-катамаран 2;
дистанция-водная-катамаран 4;
дистанция-водная-командная гонка </v>
          </cell>
          <cell r="Z85" t="str">
            <v>Мужчины, женщины</v>
          </cell>
          <cell r="AA85" t="str">
            <v>22 и старше</v>
          </cell>
          <cell r="AB85">
            <v>45793</v>
          </cell>
          <cell r="AC85">
            <v>45795</v>
          </cell>
          <cell r="AD85" t="str">
            <v>Россия</v>
          </cell>
          <cell r="AE85" t="str">
            <v>г. Москва</v>
          </cell>
          <cell r="AF85" t="str">
            <v>-</v>
          </cell>
          <cell r="AG85">
            <v>120</v>
          </cell>
          <cell r="AH85">
            <v>100</v>
          </cell>
          <cell r="AI85">
            <v>20</v>
          </cell>
          <cell r="AJ85" t="str">
            <v>-</v>
          </cell>
          <cell r="AK85" t="str">
            <v>-</v>
          </cell>
          <cell r="AL85" t="str">
            <v>-</v>
          </cell>
          <cell r="AM85" t="str">
            <v>Федерация</v>
          </cell>
        </row>
        <row r="86">
          <cell r="E86">
            <v>27475</v>
          </cell>
          <cell r="F86" t="str">
            <v>2084770023031750</v>
          </cell>
          <cell r="G86" t="str">
            <v>-</v>
          </cell>
          <cell r="H86" t="str">
            <v>-</v>
          </cell>
          <cell r="I86" t="str">
            <v>-</v>
          </cell>
          <cell r="J86" t="str">
            <v>-</v>
          </cell>
          <cell r="K86" t="str">
            <v>-</v>
          </cell>
          <cell r="L86" t="str">
            <v>-</v>
          </cell>
          <cell r="M86" t="str">
            <v>-</v>
          </cell>
          <cell r="N86" t="str">
            <v>-</v>
          </cell>
          <cell r="O86" t="str">
            <v>-</v>
          </cell>
          <cell r="P86" t="str">
            <v>-</v>
          </cell>
          <cell r="Q86" t="str">
            <v>-</v>
          </cell>
          <cell r="R86" t="str">
            <v>-</v>
          </cell>
          <cell r="S86" t="str">
            <v>-</v>
          </cell>
          <cell r="T86" t="str">
            <v>-</v>
          </cell>
          <cell r="U86" t="str">
            <v>-</v>
          </cell>
          <cell r="V86" t="str">
            <v>ЦФО</v>
          </cell>
          <cell r="W86" t="str">
            <v>Межрегиональные соревнования</v>
          </cell>
          <cell r="X86" t="str">
            <v xml:space="preserve">Дистанция-водная-каяк;
дистанция-водная-байдарка;
дистанция-водная-катамаран 2;
дистанция-водная-катамаран 4;
дистанция-водная-командная гонка </v>
          </cell>
          <cell r="Z86" t="str">
            <v>Юноши, девушки</v>
          </cell>
          <cell r="AA86" t="str">
            <v>14-15 лет</v>
          </cell>
          <cell r="AB86">
            <v>45793</v>
          </cell>
          <cell r="AC86">
            <v>45795</v>
          </cell>
          <cell r="AD86" t="str">
            <v>Россия</v>
          </cell>
          <cell r="AE86" t="str">
            <v>г. Москва</v>
          </cell>
          <cell r="AF86" t="str">
            <v>-</v>
          </cell>
          <cell r="AG86">
            <v>120</v>
          </cell>
          <cell r="AH86">
            <v>100</v>
          </cell>
          <cell r="AI86">
            <v>20</v>
          </cell>
          <cell r="AJ86" t="str">
            <v>-</v>
          </cell>
          <cell r="AK86" t="str">
            <v>-</v>
          </cell>
          <cell r="AL86" t="str">
            <v>-</v>
          </cell>
          <cell r="AM86" t="str">
            <v>Федерация</v>
          </cell>
        </row>
        <row r="87">
          <cell r="E87">
            <v>27430</v>
          </cell>
          <cell r="F87" t="str">
            <v>2084540017031716</v>
          </cell>
          <cell r="G87" t="str">
            <v>-</v>
          </cell>
          <cell r="H87" t="str">
            <v>-</v>
          </cell>
          <cell r="I87" t="str">
            <v>-</v>
          </cell>
          <cell r="J87" t="str">
            <v>-</v>
          </cell>
          <cell r="K87" t="str">
            <v>-</v>
          </cell>
          <cell r="L87" t="str">
            <v>-</v>
          </cell>
          <cell r="M87" t="str">
            <v>-</v>
          </cell>
          <cell r="N87" t="str">
            <v>-</v>
          </cell>
          <cell r="O87" t="str">
            <v>-</v>
          </cell>
          <cell r="P87" t="str">
            <v>-</v>
          </cell>
          <cell r="Q87" t="str">
            <v>-</v>
          </cell>
          <cell r="R87" t="str">
            <v>-</v>
          </cell>
          <cell r="S87" t="str">
            <v>-</v>
          </cell>
          <cell r="T87" t="str">
            <v>-</v>
          </cell>
          <cell r="U87" t="str">
            <v>-</v>
          </cell>
          <cell r="V87" t="str">
            <v>СибФО</v>
          </cell>
          <cell r="W87" t="str">
            <v>Чемпионат Сибирского федерального округа</v>
          </cell>
          <cell r="X87" t="str">
            <v>Северная ходьба</v>
          </cell>
          <cell r="Z87" t="str">
            <v>Мужчины, женщины</v>
          </cell>
          <cell r="AA87" t="str">
            <v>18 и старше</v>
          </cell>
          <cell r="AB87">
            <v>45793</v>
          </cell>
          <cell r="AC87">
            <v>45795</v>
          </cell>
          <cell r="AD87" t="str">
            <v>Россия</v>
          </cell>
          <cell r="AE87" t="str">
            <v>Новосибирская область,
г. Новосибирск</v>
          </cell>
          <cell r="AF87" t="str">
            <v>-</v>
          </cell>
          <cell r="AG87">
            <v>100</v>
          </cell>
          <cell r="AH87">
            <v>80</v>
          </cell>
          <cell r="AI87">
            <v>20</v>
          </cell>
          <cell r="AJ87" t="str">
            <v>-</v>
          </cell>
          <cell r="AK87" t="str">
            <v>-</v>
          </cell>
          <cell r="AL87" t="str">
            <v>-</v>
          </cell>
          <cell r="AM87" t="str">
            <v>Федерация</v>
          </cell>
        </row>
        <row r="88">
          <cell r="E88">
            <v>27460</v>
          </cell>
          <cell r="F88" t="str">
            <v>2084640018031741</v>
          </cell>
          <cell r="G88" t="str">
            <v>-</v>
          </cell>
          <cell r="H88" t="str">
            <v>-</v>
          </cell>
          <cell r="I88" t="str">
            <v>-</v>
          </cell>
          <cell r="J88" t="str">
            <v>-</v>
          </cell>
          <cell r="K88" t="str">
            <v>-</v>
          </cell>
          <cell r="L88" t="str">
            <v>-</v>
          </cell>
          <cell r="M88" t="str">
            <v>-</v>
          </cell>
          <cell r="N88" t="str">
            <v>-</v>
          </cell>
          <cell r="O88" t="str">
            <v>-</v>
          </cell>
          <cell r="P88">
            <v>16993</v>
          </cell>
          <cell r="Q88" t="str">
            <v>согласовано Минспортом</v>
          </cell>
          <cell r="R88" t="str">
            <v>-</v>
          </cell>
          <cell r="S88">
            <v>14262</v>
          </cell>
          <cell r="T88" t="str">
            <v>согласовано Минспортом</v>
          </cell>
          <cell r="U88" t="str">
            <v>-</v>
          </cell>
          <cell r="V88" t="str">
            <v>ПФО</v>
          </cell>
          <cell r="W88" t="str">
            <v>Первенство Приволжского федерального округа</v>
          </cell>
          <cell r="X88" t="str">
            <v xml:space="preserve">Дистанция-водная-каяк;
дистанция-водная-катамаран 2;
дистанция-водная-командная гонка </v>
          </cell>
          <cell r="Z88" t="str">
            <v>Юниоры, юниорки</v>
          </cell>
          <cell r="AA88" t="str">
            <v>16-21 год</v>
          </cell>
          <cell r="AB88">
            <v>45797</v>
          </cell>
          <cell r="AC88">
            <v>45800</v>
          </cell>
          <cell r="AD88" t="str">
            <v>Россия</v>
          </cell>
          <cell r="AE88" t="str">
            <v>Саратовская область,
г. Балаково</v>
          </cell>
          <cell r="AF88" t="str">
            <v>-</v>
          </cell>
          <cell r="AG88">
            <v>200</v>
          </cell>
          <cell r="AH88">
            <v>180</v>
          </cell>
          <cell r="AI88">
            <v>20</v>
          </cell>
          <cell r="AJ88" t="str">
            <v>-</v>
          </cell>
          <cell r="AK88" t="str">
            <v>-</v>
          </cell>
          <cell r="AL88" t="str">
            <v>-</v>
          </cell>
          <cell r="AM88" t="str">
            <v>Федерация</v>
          </cell>
        </row>
        <row r="89">
          <cell r="E89">
            <v>27461</v>
          </cell>
          <cell r="F89" t="str">
            <v>2084640018031740</v>
          </cell>
          <cell r="G89" t="str">
            <v>-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  <cell r="P89" t="str">
            <v>-</v>
          </cell>
          <cell r="Q89" t="str">
            <v>-</v>
          </cell>
          <cell r="R89" t="str">
            <v>-</v>
          </cell>
          <cell r="S89">
            <v>14263</v>
          </cell>
          <cell r="T89" t="str">
            <v>согласовано Минспортом</v>
          </cell>
          <cell r="U89" t="str">
            <v>-</v>
          </cell>
          <cell r="V89" t="str">
            <v>ПФО</v>
          </cell>
          <cell r="W89" t="str">
            <v>Первенство Приволжского федерального округа</v>
          </cell>
          <cell r="X89" t="str">
            <v xml:space="preserve">Дистанция-пешеходная;
дистанция-пешеходная-связка;
дистанция-пешеходная-группа </v>
          </cell>
          <cell r="Z89" t="str">
            <v>Юниоры, юниорки</v>
          </cell>
          <cell r="AA89" t="str">
            <v>16-21 год</v>
          </cell>
          <cell r="AB89">
            <v>45797</v>
          </cell>
          <cell r="AC89">
            <v>45801</v>
          </cell>
          <cell r="AD89" t="str">
            <v>Россия</v>
          </cell>
          <cell r="AE89" t="str">
            <v>Саратовская область,
г. Хвалынск</v>
          </cell>
          <cell r="AF89" t="str">
            <v>-</v>
          </cell>
          <cell r="AG89">
            <v>200</v>
          </cell>
          <cell r="AH89">
            <v>180</v>
          </cell>
          <cell r="AI89">
            <v>20</v>
          </cell>
          <cell r="AJ89" t="str">
            <v>-</v>
          </cell>
          <cell r="AK89" t="str">
            <v>-</v>
          </cell>
          <cell r="AL89" t="str">
            <v>-</v>
          </cell>
          <cell r="AM89" t="str">
            <v>Федерация</v>
          </cell>
        </row>
        <row r="90">
          <cell r="E90">
            <v>27462</v>
          </cell>
          <cell r="F90" t="str">
            <v>2084640018031739</v>
          </cell>
          <cell r="G90" t="str">
            <v>-</v>
          </cell>
          <cell r="H90" t="str">
            <v>-</v>
          </cell>
          <cell r="I90" t="str">
            <v>-</v>
          </cell>
          <cell r="J90" t="str">
            <v>-</v>
          </cell>
          <cell r="K90" t="str">
            <v>-</v>
          </cell>
          <cell r="L90" t="str">
            <v>-</v>
          </cell>
          <cell r="M90" t="str">
            <v>-</v>
          </cell>
          <cell r="N90" t="str">
            <v>-</v>
          </cell>
          <cell r="O90" t="str">
            <v>-</v>
          </cell>
          <cell r="P90">
            <v>16994</v>
          </cell>
          <cell r="Q90" t="str">
            <v>согласовано Минспортом</v>
          </cell>
          <cell r="R90" t="str">
            <v>-</v>
          </cell>
          <cell r="S90">
            <v>14264</v>
          </cell>
          <cell r="T90" t="str">
            <v>согласовано Минспортом</v>
          </cell>
          <cell r="U90" t="str">
            <v>-</v>
          </cell>
          <cell r="V90" t="str">
            <v>ПФО</v>
          </cell>
          <cell r="W90" t="str">
            <v>Первенство Приволжского федерального округа</v>
          </cell>
          <cell r="X90" t="str">
            <v>Дистанция-на средствах передвижения;
дистанция-на средствах передвижения-группа</v>
          </cell>
          <cell r="Y90" t="str">
            <v>Вело</v>
          </cell>
          <cell r="Z90" t="str">
            <v>Юниоры, юниорки</v>
          </cell>
          <cell r="AA90" t="str">
            <v>16-21 год</v>
          </cell>
          <cell r="AB90">
            <v>45797</v>
          </cell>
          <cell r="AC90">
            <v>45800</v>
          </cell>
          <cell r="AD90" t="str">
            <v>Россия</v>
          </cell>
          <cell r="AE90" t="str">
            <v>Саратовская область,
г. Хвалынск</v>
          </cell>
          <cell r="AF90" t="str">
            <v>-</v>
          </cell>
          <cell r="AG90">
            <v>200</v>
          </cell>
          <cell r="AH90">
            <v>180</v>
          </cell>
          <cell r="AI90">
            <v>20</v>
          </cell>
          <cell r="AJ90" t="str">
            <v>-</v>
          </cell>
          <cell r="AK90" t="str">
            <v>-</v>
          </cell>
          <cell r="AL90" t="str">
            <v>-</v>
          </cell>
          <cell r="AM90" t="str">
            <v>Федерация</v>
          </cell>
        </row>
        <row r="91">
          <cell r="E91">
            <v>26718</v>
          </cell>
          <cell r="F91" t="str">
            <v>2084100019031560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-</v>
          </cell>
          <cell r="N91" t="str">
            <v>-</v>
          </cell>
          <cell r="O91" t="str">
            <v>-</v>
          </cell>
          <cell r="P91" t="str">
            <v>-</v>
          </cell>
          <cell r="Q91" t="str">
            <v>-</v>
          </cell>
          <cell r="R91" t="str">
            <v>-</v>
          </cell>
          <cell r="S91">
            <v>16373</v>
          </cell>
          <cell r="T91" t="str">
            <v>согласовано Минспортом</v>
          </cell>
          <cell r="U91">
            <v>300</v>
          </cell>
          <cell r="V91" t="str">
            <v>СЗФО</v>
          </cell>
          <cell r="W91" t="str">
            <v>Чемпионат России</v>
          </cell>
          <cell r="X91" t="str">
            <v>Дистанция-горная-связка;
дистанция-горная-группа</v>
          </cell>
          <cell r="Z91" t="str">
            <v>Мужчины, женщины</v>
          </cell>
          <cell r="AA91" t="str">
            <v>22 и старше</v>
          </cell>
          <cell r="AB91">
            <v>45800</v>
          </cell>
          <cell r="AC91">
            <v>45803</v>
          </cell>
          <cell r="AD91" t="str">
            <v>Россия</v>
          </cell>
          <cell r="AE91" t="str">
            <v>Республика Карелия,
п. Асилан</v>
          </cell>
          <cell r="AF91" t="str">
            <v>-</v>
          </cell>
          <cell r="AG91">
            <v>100</v>
          </cell>
          <cell r="AH91">
            <v>80</v>
          </cell>
          <cell r="AI91">
            <v>20</v>
          </cell>
          <cell r="AJ91" t="str">
            <v>-</v>
          </cell>
          <cell r="AK91">
            <v>300</v>
          </cell>
          <cell r="AL91" t="str">
            <v>-</v>
          </cell>
          <cell r="AM91" t="str">
            <v>Минспорт России</v>
          </cell>
        </row>
        <row r="92">
          <cell r="E92">
            <v>27431</v>
          </cell>
          <cell r="F92" t="str">
            <v>2084700017031721</v>
          </cell>
          <cell r="J92" t="str">
            <v>-</v>
          </cell>
          <cell r="K92" t="str">
            <v>-</v>
          </cell>
          <cell r="L92" t="str">
            <v>-</v>
          </cell>
          <cell r="M92" t="str">
            <v>-</v>
          </cell>
          <cell r="N92" t="str">
            <v>-</v>
          </cell>
          <cell r="O92" t="str">
            <v>-</v>
          </cell>
          <cell r="P92" t="str">
            <v>-</v>
          </cell>
          <cell r="Q92" t="str">
            <v>-</v>
          </cell>
          <cell r="R92" t="str">
            <v>-</v>
          </cell>
          <cell r="S92">
            <v>16991</v>
          </cell>
          <cell r="T92" t="str">
            <v>согласовано Минспортом</v>
          </cell>
          <cell r="U92" t="str">
            <v>-</v>
          </cell>
          <cell r="V92" t="str">
            <v>СибФО</v>
          </cell>
          <cell r="W92" t="str">
            <v>Чемпионат Сибирского федерального округа</v>
          </cell>
          <cell r="X92" t="str">
            <v>Дистанция-на средствах передвижения-группа</v>
          </cell>
          <cell r="Y92" t="str">
            <v>Авто-мото</v>
          </cell>
          <cell r="Z92" t="str">
            <v>Мужчины, женщины</v>
          </cell>
          <cell r="AA92" t="str">
            <v>22 и старше</v>
          </cell>
          <cell r="AB92">
            <v>45807</v>
          </cell>
          <cell r="AC92">
            <v>45809</v>
          </cell>
          <cell r="AD92" t="str">
            <v>Россия</v>
          </cell>
          <cell r="AE92" t="str">
            <v>Томская область,
с. Березкино</v>
          </cell>
          <cell r="AF92" t="str">
            <v>-</v>
          </cell>
          <cell r="AG92">
            <v>50</v>
          </cell>
          <cell r="AH92">
            <v>40</v>
          </cell>
          <cell r="AI92">
            <v>10</v>
          </cell>
          <cell r="AJ92" t="str">
            <v>-</v>
          </cell>
          <cell r="AK92" t="str">
            <v>-</v>
          </cell>
          <cell r="AL92" t="str">
            <v>-</v>
          </cell>
          <cell r="AM92" t="str">
            <v>Федерация</v>
          </cell>
        </row>
        <row r="93">
          <cell r="E93">
            <v>27432</v>
          </cell>
          <cell r="F93" t="str">
            <v xml:space="preserve">2084710017031722 </v>
          </cell>
          <cell r="G93" t="str">
            <v>-</v>
          </cell>
          <cell r="H93" t="str">
            <v>-</v>
          </cell>
          <cell r="I93" t="str">
            <v>-</v>
          </cell>
          <cell r="J93" t="str">
            <v>-</v>
          </cell>
          <cell r="K93" t="str">
            <v>-</v>
          </cell>
          <cell r="L93" t="str">
            <v>-</v>
          </cell>
          <cell r="M93" t="str">
            <v>-</v>
          </cell>
          <cell r="N93" t="str">
            <v>-</v>
          </cell>
          <cell r="O93" t="str">
            <v>-</v>
          </cell>
          <cell r="P93" t="str">
            <v>-</v>
          </cell>
          <cell r="Q93" t="str">
            <v>-</v>
          </cell>
          <cell r="R93" t="str">
            <v>-</v>
          </cell>
          <cell r="S93" t="str">
            <v>-</v>
          </cell>
          <cell r="T93" t="str">
            <v>-</v>
          </cell>
          <cell r="U93" t="str">
            <v>-</v>
          </cell>
          <cell r="V93" t="str">
            <v>ЦФО</v>
          </cell>
          <cell r="W93" t="str">
            <v>Чемпионат Центрального федерального округа</v>
          </cell>
          <cell r="X93" t="str">
            <v>Северная ходьба</v>
          </cell>
          <cell r="Z93" t="str">
            <v>Мужчины, женщины</v>
          </cell>
          <cell r="AA93" t="str">
            <v>18 и старше</v>
          </cell>
          <cell r="AB93">
            <v>45815</v>
          </cell>
          <cell r="AC93">
            <v>45816</v>
          </cell>
          <cell r="AD93" t="str">
            <v>Россия</v>
          </cell>
          <cell r="AE93" t="str">
            <v>Тульская область,
г. Тула</v>
          </cell>
          <cell r="AF93" t="str">
            <v>-</v>
          </cell>
          <cell r="AG93">
            <v>100</v>
          </cell>
          <cell r="AH93">
            <v>80</v>
          </cell>
          <cell r="AI93">
            <v>20</v>
          </cell>
          <cell r="AJ93" t="str">
            <v>-</v>
          </cell>
          <cell r="AK93" t="str">
            <v>-</v>
          </cell>
          <cell r="AL93" t="str">
            <v>-</v>
          </cell>
          <cell r="AM93" t="str">
            <v>Федерация</v>
          </cell>
        </row>
        <row r="94">
          <cell r="E94">
            <v>32773</v>
          </cell>
          <cell r="F94" t="str">
            <v>2084510016041299</v>
          </cell>
          <cell r="G94" t="str">
            <v>-</v>
          </cell>
          <cell r="H94" t="str">
            <v>-</v>
          </cell>
          <cell r="I94" t="str">
            <v>-</v>
          </cell>
          <cell r="J94" t="str">
            <v>-</v>
          </cell>
          <cell r="K94" t="str">
            <v>-</v>
          </cell>
          <cell r="L94" t="str">
            <v>-</v>
          </cell>
          <cell r="M94" t="str">
            <v>-</v>
          </cell>
          <cell r="N94" t="str">
            <v>-</v>
          </cell>
          <cell r="O94" t="str">
            <v>-</v>
          </cell>
          <cell r="P94" t="str">
            <v>-</v>
          </cell>
          <cell r="Q94" t="str">
            <v>-</v>
          </cell>
          <cell r="R94" t="str">
            <v>-</v>
          </cell>
          <cell r="S94" t="str">
            <v>-</v>
          </cell>
          <cell r="T94" t="str">
            <v>-</v>
          </cell>
          <cell r="U94" t="str">
            <v>-</v>
          </cell>
          <cell r="V94" t="str">
            <v>МЖДН</v>
          </cell>
          <cell r="W94" t="str">
            <v>Международные соревнования</v>
          </cell>
          <cell r="X94" t="str">
            <v>Северная ходьба</v>
          </cell>
          <cell r="Z94" t="str">
            <v>Мужчины, женщины</v>
          </cell>
          <cell r="AA94" t="str">
            <v>18 и старше</v>
          </cell>
          <cell r="AB94">
            <v>45820</v>
          </cell>
          <cell r="AC94">
            <v>45823</v>
          </cell>
          <cell r="AD94" t="str">
            <v>Россия</v>
          </cell>
          <cell r="AE94" t="str">
            <v>Мурманская область,
г. Мурманск</v>
          </cell>
          <cell r="AF94" t="str">
            <v>-</v>
          </cell>
          <cell r="AG94">
            <v>15</v>
          </cell>
          <cell r="AH94">
            <v>12</v>
          </cell>
          <cell r="AI94">
            <v>3</v>
          </cell>
          <cell r="AK94">
            <v>500</v>
          </cell>
          <cell r="AL94" t="str">
            <v>-</v>
          </cell>
          <cell r="AM94" t="str">
            <v>Минспорт России</v>
          </cell>
        </row>
        <row r="95">
          <cell r="E95">
            <v>27433</v>
          </cell>
          <cell r="F95" t="str">
            <v>2084540017031717</v>
          </cell>
          <cell r="G95" t="str">
            <v>-</v>
          </cell>
          <cell r="H95" t="str">
            <v>-</v>
          </cell>
          <cell r="I95" t="str">
            <v>-</v>
          </cell>
          <cell r="J95" t="str">
            <v>-</v>
          </cell>
          <cell r="K95" t="str">
            <v>-</v>
          </cell>
          <cell r="L95" t="str">
            <v>-</v>
          </cell>
          <cell r="M95" t="str">
            <v>-</v>
          </cell>
          <cell r="N95" t="str">
            <v>-</v>
          </cell>
          <cell r="O95" t="str">
            <v>-</v>
          </cell>
          <cell r="P95" t="str">
            <v>-</v>
          </cell>
          <cell r="Q95" t="str">
            <v>-</v>
          </cell>
          <cell r="R95" t="str">
            <v>-</v>
          </cell>
          <cell r="S95" t="str">
            <v>-</v>
          </cell>
          <cell r="T95" t="str">
            <v>-</v>
          </cell>
          <cell r="U95" t="str">
            <v>-</v>
          </cell>
          <cell r="V95" t="str">
            <v>СибФО</v>
          </cell>
          <cell r="W95" t="str">
            <v>Чемпионат Сибирского федерального округа</v>
          </cell>
          <cell r="X95" t="str">
            <v>Дистанция-парусная</v>
          </cell>
          <cell r="Z95" t="str">
            <v>Мужчины, женщины</v>
          </cell>
          <cell r="AA95" t="str">
            <v>22 и старше</v>
          </cell>
          <cell r="AB95">
            <v>45821</v>
          </cell>
          <cell r="AC95">
            <v>45823</v>
          </cell>
          <cell r="AD95" t="str">
            <v>Россия</v>
          </cell>
          <cell r="AE95" t="str">
            <v>Новосибирская область,
п. Боровое</v>
          </cell>
          <cell r="AF95" t="str">
            <v>-</v>
          </cell>
          <cell r="AG95">
            <v>100</v>
          </cell>
          <cell r="AH95">
            <v>80</v>
          </cell>
          <cell r="AI95">
            <v>20</v>
          </cell>
          <cell r="AJ95" t="str">
            <v>-</v>
          </cell>
          <cell r="AK95" t="str">
            <v>-</v>
          </cell>
          <cell r="AL95" t="str">
            <v>-</v>
          </cell>
          <cell r="AM95" t="str">
            <v>Федерация</v>
          </cell>
        </row>
        <row r="96">
          <cell r="E96">
            <v>27477</v>
          </cell>
          <cell r="F96" t="str">
            <v>2084490023031751</v>
          </cell>
          <cell r="G96" t="str">
            <v>-</v>
          </cell>
          <cell r="H96" t="str">
            <v>-</v>
          </cell>
          <cell r="I96" t="str">
            <v>-</v>
          </cell>
          <cell r="J96" t="str">
            <v>-</v>
          </cell>
          <cell r="K96" t="str">
            <v>-</v>
          </cell>
          <cell r="L96" t="str">
            <v>-</v>
          </cell>
          <cell r="M96" t="str">
            <v>-</v>
          </cell>
          <cell r="N96" t="str">
            <v>-</v>
          </cell>
          <cell r="O96" t="str">
            <v>-</v>
          </cell>
          <cell r="P96" t="str">
            <v>-</v>
          </cell>
          <cell r="Q96" t="str">
            <v>-</v>
          </cell>
          <cell r="R96" t="str">
            <v>-</v>
          </cell>
          <cell r="S96" t="str">
            <v>-</v>
          </cell>
          <cell r="T96" t="str">
            <v>-</v>
          </cell>
          <cell r="U96" t="str">
            <v>-</v>
          </cell>
          <cell r="V96" t="str">
            <v>ДВФО</v>
          </cell>
          <cell r="W96" t="str">
            <v>Межрегиональные соревнования</v>
          </cell>
          <cell r="X96" t="str">
            <v xml:space="preserve">Дистанция-водная-каяк;
дистанция-водная-катамаран 2;
дистанция-водная-командная гонка </v>
          </cell>
          <cell r="Z96" t="str">
            <v>Мужчины, женщины</v>
          </cell>
          <cell r="AA96" t="str">
            <v>22 и старше</v>
          </cell>
          <cell r="AB96">
            <v>45821</v>
          </cell>
          <cell r="AC96">
            <v>45824</v>
          </cell>
          <cell r="AD96" t="str">
            <v>Россия</v>
          </cell>
          <cell r="AE96" t="str">
            <v>Магаданская область,
г. Магадан</v>
          </cell>
          <cell r="AF96" t="str">
            <v>-</v>
          </cell>
          <cell r="AG96">
            <v>100</v>
          </cell>
          <cell r="AH96">
            <v>80</v>
          </cell>
          <cell r="AI96">
            <v>20</v>
          </cell>
          <cell r="AJ96" t="str">
            <v>-</v>
          </cell>
          <cell r="AK96" t="str">
            <v>-</v>
          </cell>
          <cell r="AL96" t="str">
            <v>-</v>
          </cell>
          <cell r="AM96" t="str">
            <v>Федерация</v>
          </cell>
        </row>
        <row r="97">
          <cell r="E97">
            <v>27522</v>
          </cell>
          <cell r="F97" t="str">
            <v>2084000010041026</v>
          </cell>
          <cell r="G97" t="str">
            <v>-</v>
          </cell>
          <cell r="H97" t="str">
            <v>-</v>
          </cell>
          <cell r="I97" t="str">
            <v>-</v>
          </cell>
          <cell r="J97" t="str">
            <v>-</v>
          </cell>
          <cell r="K97" t="str">
            <v>-</v>
          </cell>
          <cell r="L97" t="str">
            <v>-</v>
          </cell>
          <cell r="M97" t="str">
            <v>-</v>
          </cell>
          <cell r="N97" t="str">
            <v>-</v>
          </cell>
          <cell r="O97" t="str">
            <v>-</v>
          </cell>
          <cell r="P97" t="str">
            <v>-</v>
          </cell>
          <cell r="Q97" t="str">
            <v>-</v>
          </cell>
          <cell r="R97" t="str">
            <v>-</v>
          </cell>
          <cell r="S97" t="str">
            <v>-</v>
          </cell>
          <cell r="T97" t="str">
            <v>-</v>
          </cell>
          <cell r="U97" t="str">
            <v>-</v>
          </cell>
          <cell r="V97" t="str">
            <v>МЖДН</v>
          </cell>
          <cell r="W97" t="str">
            <v>Чемпионат мира</v>
          </cell>
          <cell r="X97" t="str">
            <v>Дистанции горные</v>
          </cell>
          <cell r="Z97" t="str">
            <v>Мужчины, женщины</v>
          </cell>
          <cell r="AA97" t="str">
            <v>22 и старше</v>
          </cell>
          <cell r="AB97">
            <v>45824</v>
          </cell>
          <cell r="AC97">
            <v>45830</v>
          </cell>
          <cell r="AD97" t="str">
            <v>Республика Кыргызстан</v>
          </cell>
          <cell r="AE97" t="str">
            <v>с. Татыр</v>
          </cell>
          <cell r="AF97" t="str">
            <v>-</v>
          </cell>
          <cell r="AG97">
            <v>11</v>
          </cell>
          <cell r="AH97">
            <v>8</v>
          </cell>
          <cell r="AI97">
            <v>3</v>
          </cell>
          <cell r="AK97">
            <v>500</v>
          </cell>
          <cell r="AL97" t="str">
            <v>-</v>
          </cell>
          <cell r="AM97" t="str">
            <v>Минспорт России</v>
          </cell>
        </row>
        <row r="98">
          <cell r="E98">
            <v>27131</v>
          </cell>
          <cell r="F98" t="str">
            <v>2084230022031575</v>
          </cell>
          <cell r="G98" t="str">
            <v>-</v>
          </cell>
          <cell r="H98" t="str">
            <v>-</v>
          </cell>
          <cell r="I98" t="str">
            <v>-</v>
          </cell>
          <cell r="J98" t="str">
            <v>-</v>
          </cell>
          <cell r="K98" t="str">
            <v>-</v>
          </cell>
          <cell r="L98" t="str">
            <v>-</v>
          </cell>
          <cell r="M98" t="str">
            <v>-</v>
          </cell>
          <cell r="N98" t="str">
            <v>-</v>
          </cell>
          <cell r="O98" t="str">
            <v>-</v>
          </cell>
          <cell r="P98" t="str">
            <v>-</v>
          </cell>
          <cell r="Q98" t="str">
            <v>-</v>
          </cell>
          <cell r="R98" t="str">
            <v>-</v>
          </cell>
          <cell r="S98" t="str">
            <v>-</v>
          </cell>
          <cell r="T98" t="str">
            <v>-</v>
          </cell>
          <cell r="U98" t="str">
            <v>-</v>
          </cell>
          <cell r="V98" t="str">
            <v>ЮФО</v>
          </cell>
          <cell r="W98" t="str">
            <v>Первенство России</v>
          </cell>
          <cell r="X98" t="str">
            <v>Дистанция-горная-связка;
дистанция-горная-группа</v>
          </cell>
          <cell r="Z98" t="str">
            <v>Юниоры, юниорки</v>
          </cell>
          <cell r="AA98" t="str">
            <v>16-21 год</v>
          </cell>
          <cell r="AB98">
            <v>45827</v>
          </cell>
          <cell r="AC98">
            <v>45831</v>
          </cell>
          <cell r="AD98" t="str">
            <v>Россия</v>
          </cell>
          <cell r="AE98" t="str">
            <v>Краснодарский край,
п. Планческая Щель</v>
          </cell>
          <cell r="AF98" t="str">
            <v>-</v>
          </cell>
          <cell r="AG98">
            <v>100</v>
          </cell>
          <cell r="AH98">
            <v>80</v>
          </cell>
          <cell r="AI98">
            <v>20</v>
          </cell>
          <cell r="AJ98" t="str">
            <v>-</v>
          </cell>
          <cell r="AK98">
            <v>500</v>
          </cell>
          <cell r="AL98" t="str">
            <v>-</v>
          </cell>
          <cell r="AM98" t="str">
            <v>Минспорт России</v>
          </cell>
        </row>
        <row r="99">
          <cell r="E99">
            <v>26742</v>
          </cell>
          <cell r="F99" t="str">
            <v>2084420020031568</v>
          </cell>
          <cell r="G99" t="str">
            <v>-</v>
          </cell>
          <cell r="H99" t="str">
            <v>-</v>
          </cell>
          <cell r="I99" t="str">
            <v>-</v>
          </cell>
          <cell r="J99" t="str">
            <v>-</v>
          </cell>
          <cell r="K99" t="str">
            <v>-</v>
          </cell>
          <cell r="L99" t="str">
            <v>-</v>
          </cell>
          <cell r="M99" t="str">
            <v>-</v>
          </cell>
          <cell r="N99" t="str">
            <v>-</v>
          </cell>
          <cell r="O99" t="str">
            <v>-</v>
          </cell>
          <cell r="P99" t="str">
            <v>-</v>
          </cell>
          <cell r="Q99" t="str">
            <v>-</v>
          </cell>
          <cell r="R99" t="str">
            <v>-</v>
          </cell>
          <cell r="S99">
            <v>16375</v>
          </cell>
          <cell r="T99" t="str">
            <v>согласовано Минспортом</v>
          </cell>
          <cell r="U99">
            <v>300</v>
          </cell>
          <cell r="V99" t="str">
            <v>СибФО</v>
          </cell>
          <cell r="W99" t="str">
            <v>Кубок России</v>
          </cell>
          <cell r="X99" t="str">
            <v xml:space="preserve">Дистанция-водная-каяк;
дистанция-водная-байдарка;
дистанция-водная-катамаран 2;
дистанция-водная-катамаран 4;
дистанция-водная-командная гонка </v>
          </cell>
          <cell r="Z99" t="str">
            <v>Мужчины, женщины</v>
          </cell>
          <cell r="AA99" t="str">
            <v>22 и старше</v>
          </cell>
          <cell r="AB99">
            <v>45833</v>
          </cell>
          <cell r="AC99">
            <v>45838</v>
          </cell>
          <cell r="AD99" t="str">
            <v>Россия</v>
          </cell>
          <cell r="AE99" t="str">
            <v>Кемеровская область – Кузбасс, п.Амзас</v>
          </cell>
          <cell r="AF99" t="str">
            <v>-</v>
          </cell>
          <cell r="AG99">
            <v>110</v>
          </cell>
          <cell r="AH99">
            <v>90</v>
          </cell>
          <cell r="AI99">
            <v>20</v>
          </cell>
          <cell r="AJ99" t="str">
            <v>-</v>
          </cell>
          <cell r="AK99">
            <v>300</v>
          </cell>
          <cell r="AL99" t="str">
            <v>-</v>
          </cell>
          <cell r="AM99" t="str">
            <v>Минспорт России</v>
          </cell>
        </row>
        <row r="100">
          <cell r="E100">
            <v>33504</v>
          </cell>
          <cell r="F100" t="str">
            <v>2084260018041461</v>
          </cell>
          <cell r="G100" t="str">
            <v>-</v>
          </cell>
          <cell r="H100" t="str">
            <v>-</v>
          </cell>
          <cell r="I100" t="str">
            <v>-</v>
          </cell>
          <cell r="J100" t="str">
            <v>-</v>
          </cell>
          <cell r="K100" t="str">
            <v>-</v>
          </cell>
          <cell r="L100" t="str">
            <v>-</v>
          </cell>
          <cell r="M100" t="str">
            <v>-</v>
          </cell>
          <cell r="N100" t="str">
            <v>-</v>
          </cell>
          <cell r="O100" t="str">
            <v>-</v>
          </cell>
          <cell r="P100" t="str">
            <v>-</v>
          </cell>
          <cell r="Q100" t="str">
            <v>-</v>
          </cell>
          <cell r="R100" t="str">
            <v>-</v>
          </cell>
          <cell r="S100" t="str">
            <v>-</v>
          </cell>
          <cell r="T100" t="str">
            <v>-</v>
          </cell>
          <cell r="U100" t="str">
            <v>-</v>
          </cell>
          <cell r="V100" t="str">
            <v>СКФО</v>
          </cell>
          <cell r="W100" t="str">
            <v>Первенство Северо-Кавказского федерального округа</v>
          </cell>
          <cell r="X100" t="str">
            <v xml:space="preserve">Дистанция-пешеходная;
дистанция-пешеходная-связка;
дистанция-пешеходная-группа </v>
          </cell>
          <cell r="Z100" t="str">
            <v>Юниоры, юниорки</v>
          </cell>
          <cell r="AA100" t="str">
            <v>16-21 год</v>
          </cell>
          <cell r="AB100">
            <v>45835</v>
          </cell>
          <cell r="AC100">
            <v>45837</v>
          </cell>
          <cell r="AD100" t="str">
            <v>Россия</v>
          </cell>
          <cell r="AE100" t="str">
            <v>Ставропольский край, 
г. Лермонтов</v>
          </cell>
          <cell r="AF100" t="str">
            <v>-</v>
          </cell>
          <cell r="AG100">
            <v>100</v>
          </cell>
          <cell r="AH100">
            <v>80</v>
          </cell>
          <cell r="AI100">
            <v>20</v>
          </cell>
          <cell r="AJ100" t="str">
            <v>-</v>
          </cell>
          <cell r="AK100" t="str">
            <v>-</v>
          </cell>
          <cell r="AL100" t="str">
            <v>-</v>
          </cell>
          <cell r="AM100" t="str">
            <v>Федерация</v>
          </cell>
        </row>
        <row r="101">
          <cell r="E101">
            <v>33505</v>
          </cell>
          <cell r="F101" t="str">
            <v>2084260018041462</v>
          </cell>
          <cell r="G101" t="str">
            <v>-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  <cell r="L101" t="str">
            <v>-</v>
          </cell>
          <cell r="M101" t="str">
            <v>-</v>
          </cell>
          <cell r="N101" t="str">
            <v>-</v>
          </cell>
          <cell r="O101" t="str">
            <v>-</v>
          </cell>
          <cell r="P101" t="str">
            <v>-</v>
          </cell>
          <cell r="Q101" t="str">
            <v>-</v>
          </cell>
          <cell r="R101" t="str">
            <v>-</v>
          </cell>
          <cell r="S101" t="str">
            <v>-</v>
          </cell>
          <cell r="T101" t="str">
            <v>-</v>
          </cell>
          <cell r="U101" t="str">
            <v>-</v>
          </cell>
          <cell r="V101" t="str">
            <v>СКФО</v>
          </cell>
          <cell r="W101" t="str">
            <v>Первенство Северо-Кавказского федерального округа</v>
          </cell>
          <cell r="X101" t="str">
            <v xml:space="preserve">Дистанция-пешеходная;
дистанция-пешеходная-связка;
дистанция-пешеходная-группа </v>
          </cell>
          <cell r="Z101" t="str">
            <v>Юноши, девушки</v>
          </cell>
          <cell r="AA101" t="str">
            <v>14-15 лет</v>
          </cell>
          <cell r="AB101">
            <v>45835</v>
          </cell>
          <cell r="AC101">
            <v>45837</v>
          </cell>
          <cell r="AD101" t="str">
            <v>Россия</v>
          </cell>
          <cell r="AE101" t="str">
            <v>Ставропольский край, 
г. Лермонтов</v>
          </cell>
          <cell r="AF101" t="str">
            <v>-</v>
          </cell>
          <cell r="AG101">
            <v>100</v>
          </cell>
          <cell r="AH101">
            <v>80</v>
          </cell>
          <cell r="AI101">
            <v>20</v>
          </cell>
          <cell r="AJ101" t="str">
            <v>-</v>
          </cell>
          <cell r="AK101" t="str">
            <v>-</v>
          </cell>
          <cell r="AL101" t="str">
            <v>-</v>
          </cell>
          <cell r="AM101" t="str">
            <v>Федерация</v>
          </cell>
        </row>
        <row r="102">
          <cell r="E102">
            <v>33506</v>
          </cell>
          <cell r="F102" t="str">
            <v>2084260018041463</v>
          </cell>
          <cell r="G102" t="str">
            <v>-</v>
          </cell>
          <cell r="H102" t="str">
            <v>-</v>
          </cell>
          <cell r="I102" t="str">
            <v>-</v>
          </cell>
          <cell r="J102" t="str">
            <v>-</v>
          </cell>
          <cell r="K102" t="str">
            <v>-</v>
          </cell>
          <cell r="L102" t="str">
            <v>-</v>
          </cell>
          <cell r="M102" t="str">
            <v>-</v>
          </cell>
          <cell r="N102" t="str">
            <v>-</v>
          </cell>
          <cell r="O102" t="str">
            <v>-</v>
          </cell>
          <cell r="P102" t="str">
            <v>-</v>
          </cell>
          <cell r="Q102" t="str">
            <v>-</v>
          </cell>
          <cell r="R102" t="str">
            <v>-</v>
          </cell>
          <cell r="S102" t="str">
            <v>-</v>
          </cell>
          <cell r="T102" t="str">
            <v>-</v>
          </cell>
          <cell r="U102" t="str">
            <v>-</v>
          </cell>
          <cell r="V102" t="str">
            <v>СКФО</v>
          </cell>
          <cell r="W102" t="str">
            <v>Первенство Северо-Кавказского федерального округа</v>
          </cell>
          <cell r="X102" t="str">
            <v xml:space="preserve">Дистанция-пешеходная;
дистанция-пешеходная-связка;
дистанция-пешеходная-группа </v>
          </cell>
          <cell r="Z102" t="str">
            <v>Мальчики, девочки</v>
          </cell>
          <cell r="AA102" t="str">
            <v>8-13 лет</v>
          </cell>
          <cell r="AB102">
            <v>45835</v>
          </cell>
          <cell r="AC102">
            <v>45837</v>
          </cell>
          <cell r="AD102" t="str">
            <v>Россия</v>
          </cell>
          <cell r="AE102" t="str">
            <v>Ставропольский край, 
г. Лермонтов</v>
          </cell>
          <cell r="AF102" t="str">
            <v>-</v>
          </cell>
          <cell r="AG102">
            <v>100</v>
          </cell>
          <cell r="AH102">
            <v>80</v>
          </cell>
          <cell r="AI102">
            <v>20</v>
          </cell>
          <cell r="AJ102" t="str">
            <v>-</v>
          </cell>
          <cell r="AK102" t="str">
            <v>-</v>
          </cell>
          <cell r="AL102" t="str">
            <v>-</v>
          </cell>
          <cell r="AM102" t="str">
            <v>Федерация</v>
          </cell>
        </row>
        <row r="103">
          <cell r="E103">
            <v>27120</v>
          </cell>
          <cell r="F103" t="str">
            <v>2084780020033993</v>
          </cell>
          <cell r="G103" t="str">
            <v>-</v>
          </cell>
          <cell r="H103" t="str">
            <v>-</v>
          </cell>
          <cell r="I103" t="str">
            <v>-</v>
          </cell>
          <cell r="J103" t="str">
            <v>-</v>
          </cell>
          <cell r="K103" t="str">
            <v>-</v>
          </cell>
          <cell r="L103" t="str">
            <v>-</v>
          </cell>
          <cell r="M103" t="str">
            <v>-</v>
          </cell>
          <cell r="N103" t="str">
            <v>-</v>
          </cell>
          <cell r="O103" t="str">
            <v>-</v>
          </cell>
          <cell r="P103" t="str">
            <v>-</v>
          </cell>
          <cell r="Q103" t="str">
            <v>-</v>
          </cell>
          <cell r="R103" t="str">
            <v>-</v>
          </cell>
          <cell r="S103" t="str">
            <v>-</v>
          </cell>
          <cell r="T103" t="str">
            <v>-</v>
          </cell>
          <cell r="U103" t="str">
            <v>-</v>
          </cell>
          <cell r="V103" t="str">
            <v>СЗФО</v>
          </cell>
          <cell r="W103" t="str">
            <v>Кубок России</v>
          </cell>
          <cell r="X103" t="str">
            <v>Северная ходьба</v>
          </cell>
          <cell r="Y103" t="str">
            <v>2 этап</v>
          </cell>
          <cell r="Z103" t="str">
            <v>Мужчины, женщины</v>
          </cell>
          <cell r="AA103" t="str">
            <v>18 и старше</v>
          </cell>
          <cell r="AB103">
            <v>45836</v>
          </cell>
          <cell r="AC103">
            <v>45838</v>
          </cell>
          <cell r="AD103" t="str">
            <v>Россия</v>
          </cell>
          <cell r="AE103" t="str">
            <v>г. Санкт-Петербург</v>
          </cell>
          <cell r="AF103" t="str">
            <v>-</v>
          </cell>
          <cell r="AG103">
            <v>200</v>
          </cell>
          <cell r="AH103">
            <v>150</v>
          </cell>
          <cell r="AI103">
            <v>50</v>
          </cell>
          <cell r="AJ103" t="str">
            <v>-</v>
          </cell>
          <cell r="AK103" t="str">
            <v>-</v>
          </cell>
          <cell r="AL103" t="str">
            <v>-</v>
          </cell>
          <cell r="AM103" t="str">
            <v>Федерация</v>
          </cell>
        </row>
        <row r="104">
          <cell r="E104">
            <v>27523</v>
          </cell>
          <cell r="F104" t="str">
            <v>2084000010041027</v>
          </cell>
          <cell r="G104" t="str">
            <v>-</v>
          </cell>
          <cell r="H104" t="str">
            <v>-</v>
          </cell>
          <cell r="I104" t="str">
            <v>-</v>
          </cell>
          <cell r="J104" t="str">
            <v>-</v>
          </cell>
          <cell r="K104" t="str">
            <v>-</v>
          </cell>
          <cell r="L104" t="str">
            <v>-</v>
          </cell>
          <cell r="M104" t="str">
            <v>-</v>
          </cell>
          <cell r="N104" t="str">
            <v>-</v>
          </cell>
          <cell r="O104" t="str">
            <v>-</v>
          </cell>
          <cell r="P104" t="str">
            <v>-</v>
          </cell>
          <cell r="Q104" t="str">
            <v>-</v>
          </cell>
          <cell r="R104" t="str">
            <v>-</v>
          </cell>
          <cell r="S104" t="str">
            <v>-</v>
          </cell>
          <cell r="T104" t="str">
            <v>-</v>
          </cell>
          <cell r="U104" t="str">
            <v>-</v>
          </cell>
          <cell r="V104" t="str">
            <v>МЖДН</v>
          </cell>
          <cell r="W104" t="str">
            <v>Чемпионат мира</v>
          </cell>
          <cell r="X104" t="str">
            <v>Дистанции велосипедные</v>
          </cell>
          <cell r="Y104" t="str">
            <v>Вело</v>
          </cell>
          <cell r="Z104" t="str">
            <v>Мужчины, женщины</v>
          </cell>
          <cell r="AA104" t="str">
            <v>22 и старше</v>
          </cell>
          <cell r="AB104">
            <v>45839</v>
          </cell>
          <cell r="AC104">
            <v>45844</v>
          </cell>
          <cell r="AD104" t="str">
            <v>Республика Казахстан</v>
          </cell>
          <cell r="AE104" t="str">
            <v>г. Актюбинск</v>
          </cell>
          <cell r="AF104" t="str">
            <v>-</v>
          </cell>
          <cell r="AG104">
            <v>11</v>
          </cell>
          <cell r="AH104">
            <v>8</v>
          </cell>
          <cell r="AI104">
            <v>3</v>
          </cell>
          <cell r="AK104">
            <v>500</v>
          </cell>
          <cell r="AL104" t="str">
            <v>-</v>
          </cell>
          <cell r="AM104" t="str">
            <v>Минспорт России</v>
          </cell>
        </row>
        <row r="105">
          <cell r="E105">
            <v>27524</v>
          </cell>
          <cell r="F105" t="str">
            <v>2084000011041295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  <cell r="P105" t="str">
            <v>-</v>
          </cell>
          <cell r="Q105" t="str">
            <v>-</v>
          </cell>
          <cell r="R105" t="str">
            <v>-</v>
          </cell>
          <cell r="S105" t="str">
            <v>-</v>
          </cell>
          <cell r="T105" t="str">
            <v>-</v>
          </cell>
          <cell r="U105" t="str">
            <v>-</v>
          </cell>
          <cell r="V105" t="str">
            <v>МЖДН</v>
          </cell>
          <cell r="W105" t="str">
            <v>Первенство мира</v>
          </cell>
          <cell r="X105" t="str">
            <v>Дистанции велосипедные</v>
          </cell>
          <cell r="Y105" t="str">
            <v>Вело</v>
          </cell>
          <cell r="Z105" t="str">
            <v>Юниоры, юниорки; 
юноши, девушки</v>
          </cell>
          <cell r="AA105" t="str">
            <v>17-21 год
13-16 лет</v>
          </cell>
          <cell r="AB105">
            <v>45839</v>
          </cell>
          <cell r="AC105">
            <v>45844</v>
          </cell>
          <cell r="AD105" t="str">
            <v>Республика Казахстан</v>
          </cell>
          <cell r="AE105" t="str">
            <v>г. Актюбинск</v>
          </cell>
          <cell r="AF105" t="str">
            <v>-</v>
          </cell>
          <cell r="AG105">
            <v>22</v>
          </cell>
          <cell r="AH105">
            <v>16</v>
          </cell>
          <cell r="AI105">
            <v>6</v>
          </cell>
          <cell r="AK105">
            <v>500</v>
          </cell>
          <cell r="AL105" t="str">
            <v>-</v>
          </cell>
          <cell r="AM105" t="str">
            <v>Федерация</v>
          </cell>
        </row>
        <row r="106">
          <cell r="E106">
            <v>27434</v>
          </cell>
          <cell r="F106" t="str">
            <v>2084220017033976</v>
          </cell>
          <cell r="G106" t="str">
            <v>-</v>
          </cell>
          <cell r="H106" t="str">
            <v>-</v>
          </cell>
          <cell r="I106" t="str">
            <v>-</v>
          </cell>
          <cell r="J106" t="str">
            <v>-</v>
          </cell>
          <cell r="K106" t="str">
            <v>-</v>
          </cell>
          <cell r="L106" t="str">
            <v>-</v>
          </cell>
          <cell r="M106" t="str">
            <v>-</v>
          </cell>
          <cell r="N106" t="str">
            <v>-</v>
          </cell>
          <cell r="O106" t="str">
            <v>-</v>
          </cell>
          <cell r="P106" t="str">
            <v>-</v>
          </cell>
          <cell r="Q106" t="str">
            <v>-</v>
          </cell>
          <cell r="R106" t="str">
            <v>-</v>
          </cell>
          <cell r="S106" t="str">
            <v>-</v>
          </cell>
          <cell r="T106" t="str">
            <v>-</v>
          </cell>
          <cell r="U106" t="str">
            <v>-</v>
          </cell>
          <cell r="V106" t="str">
            <v>СибФО</v>
          </cell>
          <cell r="W106" t="str">
            <v>Чемпионат Сибирского федерального округа</v>
          </cell>
          <cell r="X106" t="str">
            <v xml:space="preserve">Дистанция-водная-каяк;
дистанция-водная-катамаран 2;
дистанция-водная-катамаран 4;
дистанция-водная-командная гонка </v>
          </cell>
          <cell r="Z106" t="str">
            <v>Мужчины, женщины</v>
          </cell>
          <cell r="AA106" t="str">
            <v>22 и старше</v>
          </cell>
          <cell r="AB106">
            <v>45840</v>
          </cell>
          <cell r="AC106">
            <v>45845</v>
          </cell>
          <cell r="AD106" t="str">
            <v>Россия</v>
          </cell>
          <cell r="AE106" t="str">
            <v>Алтайский край, 
с. Чарышское</v>
          </cell>
          <cell r="AF106" t="str">
            <v>-</v>
          </cell>
          <cell r="AG106">
            <v>100</v>
          </cell>
          <cell r="AH106">
            <v>80</v>
          </cell>
          <cell r="AI106">
            <v>20</v>
          </cell>
          <cell r="AJ106" t="str">
            <v>-</v>
          </cell>
          <cell r="AK106" t="str">
            <v>-</v>
          </cell>
          <cell r="AL106" t="str">
            <v>-</v>
          </cell>
          <cell r="AM106" t="str">
            <v>Федерация</v>
          </cell>
        </row>
        <row r="107">
          <cell r="E107">
            <v>27121</v>
          </cell>
          <cell r="F107" t="str">
            <v>2084500020033989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 t="str">
            <v>-</v>
          </cell>
          <cell r="O107" t="str">
            <v>-</v>
          </cell>
          <cell r="P107" t="str">
            <v>-</v>
          </cell>
          <cell r="Q107" t="str">
            <v>-</v>
          </cell>
          <cell r="R107" t="str">
            <v>-</v>
          </cell>
          <cell r="S107" t="str">
            <v>-</v>
          </cell>
          <cell r="T107" t="str">
            <v>-</v>
          </cell>
          <cell r="U107" t="str">
            <v>-</v>
          </cell>
          <cell r="V107" t="str">
            <v>ЦФО</v>
          </cell>
          <cell r="W107" t="str">
            <v>Кубок России</v>
          </cell>
          <cell r="X107" t="str">
            <v xml:space="preserve">Дистанция-пешеходная;
дистанция-пешеходная-связка;
дистанция-пешеходная-группа </v>
          </cell>
          <cell r="Z107" t="str">
            <v>Мужчины, женщины</v>
          </cell>
          <cell r="AA107" t="str">
            <v>22 и старше</v>
          </cell>
          <cell r="AB107">
            <v>45840</v>
          </cell>
          <cell r="AC107">
            <v>45845</v>
          </cell>
          <cell r="AD107" t="str">
            <v>Россия</v>
          </cell>
          <cell r="AE107" t="str">
            <v>Московская область,
п. им. Цюрупы</v>
          </cell>
          <cell r="AF107" t="str">
            <v>-</v>
          </cell>
          <cell r="AG107">
            <v>250</v>
          </cell>
          <cell r="AH107">
            <v>200</v>
          </cell>
          <cell r="AI107">
            <v>50</v>
          </cell>
          <cell r="AJ107" t="str">
            <v>-</v>
          </cell>
          <cell r="AK107">
            <v>800</v>
          </cell>
          <cell r="AL107" t="str">
            <v>-</v>
          </cell>
          <cell r="AM107" t="str">
            <v>Минспорт России</v>
          </cell>
        </row>
        <row r="108">
          <cell r="E108">
            <v>27393</v>
          </cell>
          <cell r="F108" t="str">
            <v>2084500021033988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  <cell r="Q108" t="str">
            <v>-</v>
          </cell>
          <cell r="R108" t="str">
            <v>-</v>
          </cell>
          <cell r="S108" t="str">
            <v>-</v>
          </cell>
          <cell r="T108" t="str">
            <v>-</v>
          </cell>
          <cell r="U108" t="str">
            <v>-</v>
          </cell>
          <cell r="V108" t="str">
            <v>ЦФО</v>
          </cell>
          <cell r="W108" t="str">
            <v>Всероссийские соревнования</v>
          </cell>
          <cell r="X108" t="str">
            <v xml:space="preserve">Дистанция-пешеходная;
дистанция-пешеходная-связка;
дистанция-пешеходная-группа </v>
          </cell>
          <cell r="Z108" t="str">
            <v>Юниоры, юниорки</v>
          </cell>
          <cell r="AA108" t="str">
            <v>16-21 год</v>
          </cell>
          <cell r="AB108">
            <v>45840</v>
          </cell>
          <cell r="AC108">
            <v>45845</v>
          </cell>
          <cell r="AD108" t="str">
            <v>Россия</v>
          </cell>
          <cell r="AE108" t="str">
            <v>Московская область,
п. им. Цюрупы</v>
          </cell>
          <cell r="AF108" t="str">
            <v>-</v>
          </cell>
          <cell r="AG108">
            <v>250</v>
          </cell>
          <cell r="AH108">
            <v>200</v>
          </cell>
          <cell r="AI108">
            <v>50</v>
          </cell>
          <cell r="AJ108" t="str">
            <v>-</v>
          </cell>
          <cell r="AK108">
            <v>38.25</v>
          </cell>
          <cell r="AL108" t="str">
            <v>-</v>
          </cell>
          <cell r="AM108" t="str">
            <v>Минспорт России</v>
          </cell>
        </row>
        <row r="109">
          <cell r="E109">
            <v>27394</v>
          </cell>
          <cell r="F109" t="str">
            <v>2084500021033987</v>
          </cell>
          <cell r="G109" t="str">
            <v>-</v>
          </cell>
          <cell r="H109" t="str">
            <v>-</v>
          </cell>
          <cell r="I109" t="str">
            <v>-</v>
          </cell>
          <cell r="J109" t="str">
            <v>-</v>
          </cell>
          <cell r="K109" t="str">
            <v>-</v>
          </cell>
          <cell r="L109" t="str">
            <v>-</v>
          </cell>
          <cell r="M109" t="str">
            <v>-</v>
          </cell>
          <cell r="N109" t="str">
            <v>-</v>
          </cell>
          <cell r="O109" t="str">
            <v>-</v>
          </cell>
          <cell r="P109" t="str">
            <v>-</v>
          </cell>
          <cell r="Q109" t="str">
            <v>-</v>
          </cell>
          <cell r="R109" t="str">
            <v>-</v>
          </cell>
          <cell r="S109" t="str">
            <v>-</v>
          </cell>
          <cell r="T109" t="str">
            <v>-</v>
          </cell>
          <cell r="U109" t="str">
            <v>-</v>
          </cell>
          <cell r="V109" t="str">
            <v>ЦФО</v>
          </cell>
          <cell r="W109" t="str">
            <v>Всероссийские соревнования</v>
          </cell>
          <cell r="X109" t="str">
            <v xml:space="preserve">Дистанция-пешеходная;
дистанция-пешеходная-связка;
дистанция-пешеходная-группа </v>
          </cell>
          <cell r="Z109" t="str">
            <v>Юноши, девушки</v>
          </cell>
          <cell r="AA109" t="str">
            <v>14-15 лет</v>
          </cell>
          <cell r="AB109">
            <v>45840</v>
          </cell>
          <cell r="AC109">
            <v>45845</v>
          </cell>
          <cell r="AD109" t="str">
            <v>Россия</v>
          </cell>
          <cell r="AE109" t="str">
            <v>Московская область,
п. им. Цюрупы</v>
          </cell>
          <cell r="AF109" t="str">
            <v>-</v>
          </cell>
          <cell r="AG109">
            <v>250</v>
          </cell>
          <cell r="AH109">
            <v>200</v>
          </cell>
          <cell r="AI109">
            <v>50</v>
          </cell>
          <cell r="AJ109" t="str">
            <v>-</v>
          </cell>
          <cell r="AK109">
            <v>38.25</v>
          </cell>
          <cell r="AL109" t="str">
            <v>-</v>
          </cell>
          <cell r="AM109" t="str">
            <v>Минспорт России</v>
          </cell>
        </row>
        <row r="110">
          <cell r="E110">
            <v>27478</v>
          </cell>
          <cell r="F110" t="str">
            <v>2084330023031752</v>
          </cell>
          <cell r="G110" t="str">
            <v>-</v>
          </cell>
          <cell r="H110" t="str">
            <v>-</v>
          </cell>
          <cell r="I110" t="str">
            <v>-</v>
          </cell>
          <cell r="J110" t="str">
            <v>-</v>
          </cell>
          <cell r="K110" t="str">
            <v>-</v>
          </cell>
          <cell r="L110" t="str">
            <v>-</v>
          </cell>
          <cell r="M110" t="str">
            <v>-</v>
          </cell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  <cell r="R110" t="str">
            <v>-</v>
          </cell>
          <cell r="S110" t="str">
            <v>-</v>
          </cell>
          <cell r="T110" t="str">
            <v>-</v>
          </cell>
          <cell r="U110" t="str">
            <v>-</v>
          </cell>
          <cell r="V110" t="str">
            <v>ЦФО</v>
          </cell>
          <cell r="W110" t="str">
            <v>Межрегиональные соревнования</v>
          </cell>
          <cell r="X110" t="str">
            <v>Дистанция-на средствах передвижения</v>
          </cell>
          <cell r="Y110" t="str">
            <v>Кони</v>
          </cell>
          <cell r="Z110" t="str">
            <v>Мужчины, женщины</v>
          </cell>
          <cell r="AA110" t="str">
            <v>22 и старше</v>
          </cell>
          <cell r="AB110">
            <v>45841</v>
          </cell>
          <cell r="AC110">
            <v>45845</v>
          </cell>
          <cell r="AD110" t="str">
            <v>Россия</v>
          </cell>
          <cell r="AE110" t="str">
            <v>Владимирская область,
д. Бельцы</v>
          </cell>
          <cell r="AF110" t="str">
            <v>-</v>
          </cell>
          <cell r="AG110">
            <v>50</v>
          </cell>
          <cell r="AH110">
            <v>40</v>
          </cell>
          <cell r="AI110">
            <v>10</v>
          </cell>
          <cell r="AJ110" t="str">
            <v>-</v>
          </cell>
          <cell r="AK110" t="str">
            <v>-</v>
          </cell>
          <cell r="AL110" t="str">
            <v>-</v>
          </cell>
          <cell r="AM110" t="str">
            <v>Федерация</v>
          </cell>
        </row>
        <row r="111">
          <cell r="E111">
            <v>27132</v>
          </cell>
          <cell r="F111" t="str">
            <v>2084330022031576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  <cell r="R111" t="str">
            <v>-</v>
          </cell>
          <cell r="S111" t="str">
            <v>-</v>
          </cell>
          <cell r="T111" t="str">
            <v>-</v>
          </cell>
          <cell r="U111" t="str">
            <v>-</v>
          </cell>
          <cell r="V111" t="str">
            <v>ЦФО</v>
          </cell>
          <cell r="W111" t="str">
            <v>Первенство России</v>
          </cell>
          <cell r="X111" t="str">
            <v>Дистанция-на средствах передвижения</v>
          </cell>
          <cell r="Y111" t="str">
            <v>Кони</v>
          </cell>
          <cell r="Z111" t="str">
            <v>Юниоры, юниорки</v>
          </cell>
          <cell r="AA111" t="str">
            <v>16-21 год</v>
          </cell>
          <cell r="AB111">
            <v>45841</v>
          </cell>
          <cell r="AC111">
            <v>45845</v>
          </cell>
          <cell r="AD111" t="str">
            <v>Россия</v>
          </cell>
          <cell r="AE111" t="str">
            <v>Владимирская область,
д. Бельцы</v>
          </cell>
          <cell r="AF111" t="str">
            <v>-</v>
          </cell>
          <cell r="AG111">
            <v>50</v>
          </cell>
          <cell r="AH111">
            <v>40</v>
          </cell>
          <cell r="AI111">
            <v>10</v>
          </cell>
          <cell r="AJ111" t="str">
            <v>-</v>
          </cell>
          <cell r="AK111">
            <v>300</v>
          </cell>
          <cell r="AL111" t="str">
            <v>-</v>
          </cell>
          <cell r="AM111" t="str">
            <v>Минспорт России</v>
          </cell>
        </row>
        <row r="112">
          <cell r="E112">
            <v>26722</v>
          </cell>
          <cell r="F112" t="str">
            <v>2084540019031561</v>
          </cell>
          <cell r="G112" t="str">
            <v>-</v>
          </cell>
          <cell r="H112" t="str">
            <v>-</v>
          </cell>
          <cell r="I112" t="str">
            <v>-</v>
          </cell>
          <cell r="J112" t="str">
            <v>-</v>
          </cell>
          <cell r="K112" t="str">
            <v>-</v>
          </cell>
          <cell r="L112" t="str">
            <v>-</v>
          </cell>
          <cell r="M112" t="str">
            <v>-</v>
          </cell>
          <cell r="N112" t="str">
            <v>-</v>
          </cell>
          <cell r="O112" t="str">
            <v>-</v>
          </cell>
          <cell r="P112" t="str">
            <v>-</v>
          </cell>
          <cell r="Q112" t="str">
            <v>-</v>
          </cell>
          <cell r="R112" t="str">
            <v>-</v>
          </cell>
          <cell r="S112" t="str">
            <v>-</v>
          </cell>
          <cell r="T112" t="str">
            <v>-</v>
          </cell>
          <cell r="U112" t="str">
            <v>-</v>
          </cell>
          <cell r="V112" t="str">
            <v>СибФО</v>
          </cell>
          <cell r="W112" t="str">
            <v>Чемпионат России</v>
          </cell>
          <cell r="X112" t="str">
            <v>Дистанция-парусная</v>
          </cell>
          <cell r="Z112" t="str">
            <v>Мужчины, женщины</v>
          </cell>
          <cell r="AA112" t="str">
            <v>22 и старше</v>
          </cell>
          <cell r="AB112">
            <v>45846</v>
          </cell>
          <cell r="AC112">
            <v>45849</v>
          </cell>
          <cell r="AD112" t="str">
            <v>Россия</v>
          </cell>
          <cell r="AE112" t="str">
            <v>Новосибирская область,
п. Боровое</v>
          </cell>
          <cell r="AF112" t="str">
            <v>-</v>
          </cell>
          <cell r="AG112">
            <v>100</v>
          </cell>
          <cell r="AH112">
            <v>80</v>
          </cell>
          <cell r="AI112">
            <v>20</v>
          </cell>
          <cell r="AJ112" t="str">
            <v>-</v>
          </cell>
          <cell r="AK112">
            <v>250</v>
          </cell>
          <cell r="AL112" t="str">
            <v>-</v>
          </cell>
          <cell r="AM112" t="str">
            <v>Минспорт России</v>
          </cell>
        </row>
        <row r="113">
          <cell r="E113">
            <v>26724</v>
          </cell>
          <cell r="F113" t="str">
            <v>2084590019031562</v>
          </cell>
          <cell r="G113" t="str">
            <v>-</v>
          </cell>
          <cell r="H113" t="str">
            <v>-</v>
          </cell>
          <cell r="I113" t="str">
            <v>-</v>
          </cell>
          <cell r="J113" t="str">
            <v>-</v>
          </cell>
          <cell r="K113" t="str">
            <v>-</v>
          </cell>
          <cell r="L113" t="str">
            <v>-</v>
          </cell>
          <cell r="M113" t="str">
            <v>-</v>
          </cell>
          <cell r="N113" t="str">
            <v>-</v>
          </cell>
          <cell r="O113" t="str">
            <v>-</v>
          </cell>
          <cell r="P113" t="str">
            <v>-</v>
          </cell>
          <cell r="Q113" t="str">
            <v>-</v>
          </cell>
          <cell r="R113" t="str">
            <v>-</v>
          </cell>
          <cell r="S113" t="str">
            <v>-</v>
          </cell>
          <cell r="T113" t="str">
            <v>-</v>
          </cell>
          <cell r="U113" t="str">
            <v>-</v>
          </cell>
          <cell r="V113" t="str">
            <v>ПФО</v>
          </cell>
          <cell r="W113" t="str">
            <v>Чемпионат России</v>
          </cell>
          <cell r="X113" t="str">
            <v>Северная ходьба</v>
          </cell>
          <cell r="Z113" t="str">
            <v>Мужчины, женщины</v>
          </cell>
          <cell r="AA113" t="str">
            <v>18 и старше</v>
          </cell>
          <cell r="AB113">
            <v>45862</v>
          </cell>
          <cell r="AC113">
            <v>45865</v>
          </cell>
          <cell r="AD113" t="str">
            <v>Россия</v>
          </cell>
          <cell r="AE113" t="str">
            <v>Пермский край,
г. Пермь</v>
          </cell>
          <cell r="AF113" t="str">
            <v>-</v>
          </cell>
          <cell r="AG113">
            <v>200</v>
          </cell>
          <cell r="AH113">
            <v>180</v>
          </cell>
          <cell r="AI113">
            <v>20</v>
          </cell>
          <cell r="AJ113" t="str">
            <v>-</v>
          </cell>
          <cell r="AK113">
            <v>250</v>
          </cell>
          <cell r="AL113" t="str">
            <v>-</v>
          </cell>
          <cell r="AM113" t="str">
            <v>Минспорт России</v>
          </cell>
        </row>
        <row r="114">
          <cell r="E114">
            <v>27525</v>
          </cell>
          <cell r="F114" t="str">
            <v>2084000012041293</v>
          </cell>
          <cell r="G114" t="str">
            <v>-</v>
          </cell>
          <cell r="H114" t="str">
            <v>-</v>
          </cell>
          <cell r="I114" t="str">
            <v>-</v>
          </cell>
          <cell r="J114" t="str">
            <v>-</v>
          </cell>
          <cell r="K114" t="str">
            <v>-</v>
          </cell>
          <cell r="L114" t="str">
            <v>-</v>
          </cell>
          <cell r="M114" t="str">
            <v>-</v>
          </cell>
          <cell r="N114" t="str">
            <v>-</v>
          </cell>
          <cell r="O114" t="str">
            <v>-</v>
          </cell>
          <cell r="P114" t="str">
            <v>-</v>
          </cell>
          <cell r="Q114" t="str">
            <v>-</v>
          </cell>
          <cell r="R114" t="str">
            <v>-</v>
          </cell>
          <cell r="S114" t="str">
            <v>-</v>
          </cell>
          <cell r="T114" t="str">
            <v>-</v>
          </cell>
          <cell r="U114" t="str">
            <v>-</v>
          </cell>
          <cell r="V114" t="str">
            <v>МЖДН</v>
          </cell>
          <cell r="W114" t="str">
            <v>Кубок мира</v>
          </cell>
          <cell r="X114" t="str">
            <v>Дистанции горные</v>
          </cell>
          <cell r="Z114" t="str">
            <v>Мужчины, женщины</v>
          </cell>
          <cell r="AA114" t="str">
            <v>22 и старше</v>
          </cell>
          <cell r="AB114">
            <v>45870</v>
          </cell>
          <cell r="AC114">
            <v>45875</v>
          </cell>
          <cell r="AD114" t="str">
            <v>Республика Таджикистан</v>
          </cell>
          <cell r="AE114" t="str">
            <v>п. Хушери</v>
          </cell>
          <cell r="AF114" t="str">
            <v>-</v>
          </cell>
          <cell r="AG114">
            <v>11</v>
          </cell>
          <cell r="AH114">
            <v>8</v>
          </cell>
          <cell r="AI114">
            <v>3</v>
          </cell>
          <cell r="AK114" t="str">
            <v>-</v>
          </cell>
          <cell r="AL114" t="str">
            <v>-</v>
          </cell>
          <cell r="AM114" t="str">
            <v>Федерация</v>
          </cell>
        </row>
        <row r="115">
          <cell r="E115">
            <v>27527</v>
          </cell>
          <cell r="F115" t="str">
            <v>2084000010041028</v>
          </cell>
          <cell r="G115" t="str">
            <v>-</v>
          </cell>
          <cell r="H115" t="str">
            <v>-</v>
          </cell>
          <cell r="I115" t="str">
            <v>-</v>
          </cell>
          <cell r="J115" t="str">
            <v>-</v>
          </cell>
          <cell r="K115" t="str">
            <v>-</v>
          </cell>
          <cell r="L115" t="str">
            <v>-</v>
          </cell>
          <cell r="M115" t="str">
            <v>-</v>
          </cell>
          <cell r="N115" t="str">
            <v>-</v>
          </cell>
          <cell r="O115" t="str">
            <v>-</v>
          </cell>
          <cell r="P115" t="str">
            <v>-</v>
          </cell>
          <cell r="Q115" t="str">
            <v>-</v>
          </cell>
          <cell r="R115" t="str">
            <v>-</v>
          </cell>
          <cell r="S115" t="str">
            <v>-</v>
          </cell>
          <cell r="T115" t="str">
            <v>-</v>
          </cell>
          <cell r="U115" t="str">
            <v>-</v>
          </cell>
          <cell r="V115" t="str">
            <v>МЖДН</v>
          </cell>
          <cell r="W115" t="str">
            <v>Чемпионат мира</v>
          </cell>
          <cell r="X115" t="str">
            <v>Северная ходьба</v>
          </cell>
          <cell r="Z115" t="str">
            <v>Мужчины, женщины</v>
          </cell>
          <cell r="AA115" t="str">
            <v>18 и старше</v>
          </cell>
          <cell r="AB115">
            <v>45876</v>
          </cell>
          <cell r="AC115">
            <v>45885</v>
          </cell>
          <cell r="AD115" t="str">
            <v>Китайская Народная Республика</v>
          </cell>
          <cell r="AE115" t="str">
            <v>г. Бурчун</v>
          </cell>
          <cell r="AF115" t="str">
            <v>-</v>
          </cell>
          <cell r="AG115">
            <v>11</v>
          </cell>
          <cell r="AH115">
            <v>8</v>
          </cell>
          <cell r="AI115">
            <v>3</v>
          </cell>
          <cell r="AK115">
            <v>500</v>
          </cell>
          <cell r="AL115" t="str">
            <v>-</v>
          </cell>
          <cell r="AM115" t="str">
            <v>Минспорт России</v>
          </cell>
        </row>
        <row r="116">
          <cell r="E116">
            <v>27529</v>
          </cell>
          <cell r="F116" t="str">
            <v>2084000016036354</v>
          </cell>
          <cell r="G116" t="str">
            <v>-</v>
          </cell>
          <cell r="H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 t="str">
            <v>-</v>
          </cell>
          <cell r="O116" t="str">
            <v>-</v>
          </cell>
          <cell r="P116" t="str">
            <v>-</v>
          </cell>
          <cell r="Q116" t="str">
            <v>-</v>
          </cell>
          <cell r="R116" t="str">
            <v>-</v>
          </cell>
          <cell r="S116" t="str">
            <v>-</v>
          </cell>
          <cell r="T116" t="str">
            <v>-</v>
          </cell>
          <cell r="U116" t="str">
            <v>-</v>
          </cell>
          <cell r="V116" t="str">
            <v>МЖДН</v>
          </cell>
          <cell r="W116" t="str">
            <v>Международные соревнования "Большой Алтай"</v>
          </cell>
          <cell r="X116" t="str">
            <v>Дистанции пешеходные, дистанции водные, дистанции горные, дистанции велосипедные, дистанции комбинированные, дистанции парусные, авто-мото дистанции</v>
          </cell>
          <cell r="Z116" t="str">
            <v>Мужчины, женщины</v>
          </cell>
          <cell r="AA116" t="str">
            <v>22 и старше</v>
          </cell>
          <cell r="AB116">
            <v>45876</v>
          </cell>
          <cell r="AC116">
            <v>45885</v>
          </cell>
          <cell r="AD116" t="str">
            <v>Китайская Народная Республика</v>
          </cell>
          <cell r="AE116" t="str">
            <v>г. Бурчун</v>
          </cell>
          <cell r="AF116" t="str">
            <v>-</v>
          </cell>
          <cell r="AG116">
            <v>31</v>
          </cell>
          <cell r="AH116">
            <v>24</v>
          </cell>
          <cell r="AI116">
            <v>7</v>
          </cell>
          <cell r="AK116" t="str">
            <v>-</v>
          </cell>
          <cell r="AL116" t="str">
            <v>-</v>
          </cell>
          <cell r="AM116" t="str">
            <v>Федерация</v>
          </cell>
        </row>
        <row r="117">
          <cell r="E117">
            <v>26727</v>
          </cell>
          <cell r="F117" t="str">
            <v>2084500019033984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  <cell r="P117" t="str">
            <v>-</v>
          </cell>
          <cell r="Q117" t="str">
            <v>-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ЦФО</v>
          </cell>
          <cell r="W117" t="str">
            <v>Чемпионат России</v>
          </cell>
          <cell r="X117" t="str">
            <v xml:space="preserve">Дистанция-водная-каяк;
дистанция-водная-байдарка;
дистанция-водная-катамаран 2;
дистанция-водная-катамаран 4;
дистанция-водная-командная гонка </v>
          </cell>
          <cell r="Z117" t="str">
            <v>Мужчины, женщины</v>
          </cell>
          <cell r="AA117" t="str">
            <v>22 и старше</v>
          </cell>
          <cell r="AB117">
            <v>45877</v>
          </cell>
          <cell r="AC117">
            <v>45881</v>
          </cell>
          <cell r="AD117" t="str">
            <v>Россия</v>
          </cell>
          <cell r="AE117" t="str">
            <v>Московская область, 
р.п. Богородское</v>
          </cell>
          <cell r="AF117" t="str">
            <v>-</v>
          </cell>
          <cell r="AG117">
            <v>200</v>
          </cell>
          <cell r="AH117">
            <v>150</v>
          </cell>
          <cell r="AI117">
            <v>50</v>
          </cell>
          <cell r="AJ117" t="str">
            <v>-</v>
          </cell>
          <cell r="AK117">
            <v>700</v>
          </cell>
          <cell r="AL117" t="str">
            <v>-</v>
          </cell>
          <cell r="AM117" t="str">
            <v>Минспорт России</v>
          </cell>
        </row>
        <row r="118">
          <cell r="E118">
            <v>27133</v>
          </cell>
          <cell r="F118" t="str">
            <v>2084500022033985</v>
          </cell>
          <cell r="G118" t="str">
            <v>-</v>
          </cell>
          <cell r="H118" t="str">
            <v>-</v>
          </cell>
          <cell r="I118" t="str">
            <v>-</v>
          </cell>
          <cell r="J118" t="str">
            <v>-</v>
          </cell>
          <cell r="K118" t="str">
            <v>-</v>
          </cell>
          <cell r="L118" t="str">
            <v>-</v>
          </cell>
          <cell r="M118" t="str">
            <v>-</v>
          </cell>
          <cell r="N118" t="str">
            <v>-</v>
          </cell>
          <cell r="O118" t="str">
            <v>-</v>
          </cell>
          <cell r="P118" t="str">
            <v>-</v>
          </cell>
          <cell r="Q118" t="str">
            <v>-</v>
          </cell>
          <cell r="R118" t="str">
            <v>-</v>
          </cell>
          <cell r="S118" t="str">
            <v>-</v>
          </cell>
          <cell r="T118" t="str">
            <v>-</v>
          </cell>
          <cell r="U118" t="str">
            <v>-</v>
          </cell>
          <cell r="V118" t="str">
            <v>ЦФО</v>
          </cell>
          <cell r="W118" t="str">
            <v>Первенство России</v>
          </cell>
          <cell r="X118" t="str">
            <v xml:space="preserve">Дистанция-водная-каяк;
дистанция-водная-байдарка;
дистанция-водная-катамаран 2;
дистанция-водная-катамаран 4;
дистанция-водная-командная гонка </v>
          </cell>
          <cell r="Z118" t="str">
            <v>Юниоры, юниорки</v>
          </cell>
          <cell r="AA118" t="str">
            <v>16-21 год</v>
          </cell>
          <cell r="AB118">
            <v>45882</v>
          </cell>
          <cell r="AC118">
            <v>45886</v>
          </cell>
          <cell r="AD118" t="str">
            <v>Россия</v>
          </cell>
          <cell r="AE118" t="str">
            <v>Московская область, 
р.п. Богородское</v>
          </cell>
          <cell r="AF118" t="str">
            <v>-</v>
          </cell>
          <cell r="AG118">
            <v>100</v>
          </cell>
          <cell r="AH118">
            <v>80</v>
          </cell>
          <cell r="AI118">
            <v>20</v>
          </cell>
          <cell r="AJ118" t="str">
            <v>-</v>
          </cell>
          <cell r="AK118">
            <v>500</v>
          </cell>
          <cell r="AL118" t="str">
            <v>-</v>
          </cell>
          <cell r="AM118" t="str">
            <v>Минспорт России</v>
          </cell>
        </row>
        <row r="119">
          <cell r="E119">
            <v>27481</v>
          </cell>
          <cell r="F119" t="str">
            <v>2084500023033986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  <cell r="R119" t="str">
            <v>-</v>
          </cell>
          <cell r="S119" t="str">
            <v>-</v>
          </cell>
          <cell r="T119" t="str">
            <v>-</v>
          </cell>
          <cell r="U119" t="str">
            <v>-</v>
          </cell>
          <cell r="V119" t="str">
            <v>ЦФО</v>
          </cell>
          <cell r="W119" t="str">
            <v>Межрегиональные соревнования</v>
          </cell>
          <cell r="X119" t="str">
            <v xml:space="preserve">Дистанция-водная-каяк;
дистанция-водная-байдарка;
дистанция-водная-катамаран 2;
дистанция-водная-катамаран 4;
дистанция-водная-командная гонка </v>
          </cell>
          <cell r="Z119" t="str">
            <v>Юноши, девушки</v>
          </cell>
          <cell r="AA119" t="str">
            <v>14-15 лет</v>
          </cell>
          <cell r="AB119">
            <v>45882</v>
          </cell>
          <cell r="AC119">
            <v>45886</v>
          </cell>
          <cell r="AD119" t="str">
            <v>Россия</v>
          </cell>
          <cell r="AE119" t="str">
            <v>Московская область, 
р.п. Богородское</v>
          </cell>
          <cell r="AF119" t="str">
            <v>-</v>
          </cell>
          <cell r="AG119">
            <v>200</v>
          </cell>
          <cell r="AH119">
            <v>150</v>
          </cell>
          <cell r="AI119">
            <v>50</v>
          </cell>
          <cell r="AJ119" t="str">
            <v>-</v>
          </cell>
          <cell r="AK119" t="str">
            <v>-</v>
          </cell>
          <cell r="AL119" t="str">
            <v>-</v>
          </cell>
          <cell r="AM119" t="str">
            <v>Федерация</v>
          </cell>
        </row>
        <row r="120">
          <cell r="E120">
            <v>27435</v>
          </cell>
          <cell r="F120" t="str">
            <v>2084250017031718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  <cell r="P120" t="str">
            <v>-</v>
          </cell>
          <cell r="Q120" t="str">
            <v>-</v>
          </cell>
          <cell r="R120" t="str">
            <v>-</v>
          </cell>
          <cell r="S120">
            <v>16992</v>
          </cell>
          <cell r="T120" t="str">
            <v>согласовано Минспортом</v>
          </cell>
          <cell r="U120" t="str">
            <v>-</v>
          </cell>
          <cell r="V120" t="str">
            <v>ДВФО</v>
          </cell>
          <cell r="W120" t="str">
            <v>Чемпионат Дальневосточного федерального округа</v>
          </cell>
          <cell r="X120" t="str">
            <v>Дистанция-парусная</v>
          </cell>
          <cell r="Z120" t="str">
            <v>Мужчины, женщины</v>
          </cell>
          <cell r="AA120" t="str">
            <v>22 и старше</v>
          </cell>
          <cell r="AB120">
            <v>45885</v>
          </cell>
          <cell r="AC120">
            <v>45889</v>
          </cell>
          <cell r="AD120" t="str">
            <v>Россия</v>
          </cell>
          <cell r="AE120" t="str">
            <v>Приморский край,
г. Владивосток</v>
          </cell>
          <cell r="AF120" t="str">
            <v>-</v>
          </cell>
          <cell r="AG120">
            <v>100</v>
          </cell>
          <cell r="AH120">
            <v>80</v>
          </cell>
          <cell r="AI120">
            <v>20</v>
          </cell>
          <cell r="AJ120" t="str">
            <v>-</v>
          </cell>
          <cell r="AK120" t="str">
            <v>-</v>
          </cell>
          <cell r="AL120" t="str">
            <v>-</v>
          </cell>
          <cell r="AM120" t="str">
            <v>Федерация</v>
          </cell>
        </row>
        <row r="121">
          <cell r="E121">
            <v>27134</v>
          </cell>
          <cell r="F121" t="str">
            <v>2084220022031577</v>
          </cell>
          <cell r="G121" t="str">
            <v>-</v>
          </cell>
          <cell r="H121" t="str">
            <v>-</v>
          </cell>
          <cell r="I121" t="str">
            <v>-</v>
          </cell>
          <cell r="J121" t="str">
            <v>-</v>
          </cell>
          <cell r="K121" t="str">
            <v>-</v>
          </cell>
          <cell r="L121" t="str">
            <v>-</v>
          </cell>
          <cell r="M121" t="str">
            <v>-</v>
          </cell>
          <cell r="N121" t="str">
            <v>-</v>
          </cell>
          <cell r="O121" t="str">
            <v>-</v>
          </cell>
          <cell r="P121" t="str">
            <v>-</v>
          </cell>
          <cell r="Q121" t="str">
            <v>-</v>
          </cell>
          <cell r="R121" t="str">
            <v>-</v>
          </cell>
          <cell r="S121" t="str">
            <v>-</v>
          </cell>
          <cell r="T121" t="str">
            <v>-</v>
          </cell>
          <cell r="U121" t="str">
            <v>-</v>
          </cell>
          <cell r="V121" t="str">
            <v>СибФО</v>
          </cell>
          <cell r="W121" t="str">
            <v>Первенство России</v>
          </cell>
          <cell r="X121" t="str">
            <v xml:space="preserve">Дистанция-пешеходная;
дистанция-пешеходная-связка;
дистанция-пешеходная-группа </v>
          </cell>
          <cell r="Z121" t="str">
            <v>Юниоры, юниорки</v>
          </cell>
          <cell r="AA121" t="str">
            <v>16-21 год</v>
          </cell>
          <cell r="AB121">
            <v>45888</v>
          </cell>
          <cell r="AC121">
            <v>45892</v>
          </cell>
          <cell r="AD121" t="str">
            <v>Россия</v>
          </cell>
          <cell r="AE121" t="str">
            <v>Алтайский край,
с. Нижнекаянча</v>
          </cell>
          <cell r="AF121" t="str">
            <v>-</v>
          </cell>
          <cell r="AG121">
            <v>300</v>
          </cell>
          <cell r="AH121">
            <v>250</v>
          </cell>
          <cell r="AI121">
            <v>50</v>
          </cell>
          <cell r="AJ121" t="str">
            <v>-</v>
          </cell>
          <cell r="AK121">
            <v>800</v>
          </cell>
          <cell r="AL121" t="str">
            <v>-</v>
          </cell>
          <cell r="AM121" t="str">
            <v>Минспорт России</v>
          </cell>
        </row>
        <row r="122">
          <cell r="E122">
            <v>27135</v>
          </cell>
          <cell r="F122" t="str">
            <v>2084220022031578</v>
          </cell>
          <cell r="G122" t="str">
            <v>-</v>
          </cell>
          <cell r="H122" t="str">
            <v>-</v>
          </cell>
          <cell r="I122" t="str">
            <v>-</v>
          </cell>
          <cell r="J122" t="str">
            <v>-</v>
          </cell>
          <cell r="K122" t="str">
            <v>-</v>
          </cell>
          <cell r="L122" t="str">
            <v>-</v>
          </cell>
          <cell r="M122" t="str">
            <v>-</v>
          </cell>
          <cell r="N122" t="str">
            <v>-</v>
          </cell>
          <cell r="O122" t="str">
            <v>-</v>
          </cell>
          <cell r="P122" t="str">
            <v>-</v>
          </cell>
          <cell r="Q122" t="str">
            <v>-</v>
          </cell>
          <cell r="R122" t="str">
            <v>-</v>
          </cell>
          <cell r="S122" t="str">
            <v>-</v>
          </cell>
          <cell r="T122" t="str">
            <v>-</v>
          </cell>
          <cell r="U122" t="str">
            <v>-</v>
          </cell>
          <cell r="V122" t="str">
            <v>СибФО</v>
          </cell>
          <cell r="W122" t="str">
            <v>Первенство России</v>
          </cell>
          <cell r="X122" t="str">
            <v xml:space="preserve">Дистанция-пешеходная;
дистанция-пешеходная-связка;
дистанция-пешеходная-группа </v>
          </cell>
          <cell r="Z122" t="str">
            <v>Юноши, девушки</v>
          </cell>
          <cell r="AA122" t="str">
            <v>14-15 лет</v>
          </cell>
          <cell r="AB122">
            <v>45888</v>
          </cell>
          <cell r="AC122">
            <v>45892</v>
          </cell>
          <cell r="AD122" t="str">
            <v>Россия</v>
          </cell>
          <cell r="AE122" t="str">
            <v>Алтайский край,
с. Нижнекаянча</v>
          </cell>
          <cell r="AF122" t="str">
            <v>-</v>
          </cell>
          <cell r="AG122">
            <v>300</v>
          </cell>
          <cell r="AH122">
            <v>250</v>
          </cell>
          <cell r="AI122">
            <v>50</v>
          </cell>
          <cell r="AJ122" t="str">
            <v>-</v>
          </cell>
          <cell r="AK122">
            <v>38.25</v>
          </cell>
          <cell r="AL122" t="str">
            <v>-</v>
          </cell>
          <cell r="AM122" t="str">
            <v>Минспорт России</v>
          </cell>
        </row>
        <row r="123">
          <cell r="E123">
            <v>26730</v>
          </cell>
          <cell r="F123" t="str">
            <v>2084220019031563</v>
          </cell>
          <cell r="G123" t="str">
            <v>-</v>
          </cell>
          <cell r="H123" t="str">
            <v>-</v>
          </cell>
          <cell r="I123" t="str">
            <v>-</v>
          </cell>
          <cell r="J123" t="str">
            <v>-</v>
          </cell>
          <cell r="K123" t="str">
            <v>-</v>
          </cell>
          <cell r="L123" t="str">
            <v>-</v>
          </cell>
          <cell r="M123" t="str">
            <v>-</v>
          </cell>
          <cell r="N123" t="str">
            <v>-</v>
          </cell>
          <cell r="O123" t="str">
            <v>-</v>
          </cell>
          <cell r="P123" t="str">
            <v>-</v>
          </cell>
          <cell r="Q123" t="str">
            <v>-</v>
          </cell>
          <cell r="R123" t="str">
            <v>-</v>
          </cell>
          <cell r="S123" t="str">
            <v>-</v>
          </cell>
          <cell r="T123" t="str">
            <v>-</v>
          </cell>
          <cell r="U123" t="str">
            <v>-</v>
          </cell>
          <cell r="V123" t="str">
            <v>СибФО</v>
          </cell>
          <cell r="W123" t="str">
            <v>Чемпионат России</v>
          </cell>
          <cell r="X123" t="str">
            <v xml:space="preserve">Дистанция-пешеходная;
дистанция-пешеходная-связка;
дистанция-пешеходная-группа </v>
          </cell>
          <cell r="Z123" t="str">
            <v>Мужчины, женщины</v>
          </cell>
          <cell r="AA123" t="str">
            <v>22 и старше</v>
          </cell>
          <cell r="AB123">
            <v>45892</v>
          </cell>
          <cell r="AC123">
            <v>45898</v>
          </cell>
          <cell r="AD123" t="str">
            <v>Россия</v>
          </cell>
          <cell r="AE123" t="str">
            <v>Алтайский край,
с. Нижнекаянча</v>
          </cell>
          <cell r="AF123" t="str">
            <v>-</v>
          </cell>
          <cell r="AG123">
            <v>250</v>
          </cell>
          <cell r="AH123">
            <v>200</v>
          </cell>
          <cell r="AI123">
            <v>50</v>
          </cell>
          <cell r="AJ123" t="str">
            <v>-</v>
          </cell>
          <cell r="AK123">
            <v>1000</v>
          </cell>
          <cell r="AL123" t="str">
            <v>-</v>
          </cell>
          <cell r="AM123" t="str">
            <v>Минспорт России</v>
          </cell>
        </row>
        <row r="124">
          <cell r="E124">
            <v>27482</v>
          </cell>
          <cell r="F124" t="str">
            <v>2084500023033983</v>
          </cell>
          <cell r="G124" t="str">
            <v>-</v>
          </cell>
          <cell r="H124" t="str">
            <v>-</v>
          </cell>
          <cell r="I124" t="str">
            <v>-</v>
          </cell>
          <cell r="J124" t="str">
            <v>-</v>
          </cell>
          <cell r="K124" t="str">
            <v>-</v>
          </cell>
          <cell r="L124" t="str">
            <v>-</v>
          </cell>
          <cell r="M124" t="str">
            <v>-</v>
          </cell>
          <cell r="N124" t="str">
            <v>-</v>
          </cell>
          <cell r="O124" t="str">
            <v>-</v>
          </cell>
          <cell r="P124" t="str">
            <v>-</v>
          </cell>
          <cell r="Q124" t="str">
            <v>-</v>
          </cell>
          <cell r="R124" t="str">
            <v>-</v>
          </cell>
          <cell r="S124" t="str">
            <v>-</v>
          </cell>
          <cell r="T124" t="str">
            <v>-</v>
          </cell>
          <cell r="U124" t="str">
            <v>-</v>
          </cell>
          <cell r="V124" t="str">
            <v>ЦФО</v>
          </cell>
          <cell r="W124" t="str">
            <v>Межрегиональные соревнования</v>
          </cell>
          <cell r="X124" t="str">
            <v xml:space="preserve">Дистанция-водная-каяк;
дистанция-водная-байдарка;
дистанция-водная-катамаран 2;
дистанция-водная-командная гонка </v>
          </cell>
          <cell r="Z124" t="str">
            <v>Мужчины, женщины</v>
          </cell>
          <cell r="AA124" t="str">
            <v>22 и старше</v>
          </cell>
          <cell r="AB124">
            <v>45898</v>
          </cell>
          <cell r="AC124">
            <v>45900</v>
          </cell>
          <cell r="AD124" t="str">
            <v>Россия</v>
          </cell>
          <cell r="AE124" t="str">
            <v>Московская область, 
с. Царево</v>
          </cell>
          <cell r="AF124" t="str">
            <v>-</v>
          </cell>
          <cell r="AG124">
            <v>120</v>
          </cell>
          <cell r="AH124">
            <v>100</v>
          </cell>
          <cell r="AI124">
            <v>20</v>
          </cell>
          <cell r="AJ124" t="str">
            <v>-</v>
          </cell>
          <cell r="AK124" t="str">
            <v>-</v>
          </cell>
          <cell r="AL124" t="str">
            <v>-</v>
          </cell>
          <cell r="AM124" t="str">
            <v>Федерация</v>
          </cell>
        </row>
        <row r="125">
          <cell r="E125" t="str">
            <v>Ор</v>
          </cell>
          <cell r="F125" t="str">
            <v>ждем согл. региона</v>
          </cell>
          <cell r="V125" t="str">
            <v>МЖДН</v>
          </cell>
          <cell r="W125" t="str">
            <v>Международные соревнования</v>
          </cell>
          <cell r="X125" t="str">
            <v>Дистанция-на средствах передвижения;
дистанция-на средствах передвижения-группа</v>
          </cell>
          <cell r="Y125" t="str">
            <v>Вело</v>
          </cell>
          <cell r="Z125" t="str">
            <v>Мужчины, женщины</v>
          </cell>
          <cell r="AA125" t="str">
            <v>22 и старше</v>
          </cell>
          <cell r="AB125">
            <v>45904</v>
          </cell>
          <cell r="AC125">
            <v>45908</v>
          </cell>
          <cell r="AD125" t="str">
            <v>Россия</v>
          </cell>
          <cell r="AE125" t="str">
            <v>Оренбургская область,
г. Оренбург</v>
          </cell>
          <cell r="AF125" t="str">
            <v>-</v>
          </cell>
          <cell r="AG125">
            <v>60</v>
          </cell>
          <cell r="AH125">
            <v>50</v>
          </cell>
          <cell r="AI125">
            <v>10</v>
          </cell>
          <cell r="AJ125" t="str">
            <v>-</v>
          </cell>
          <cell r="AK125">
            <v>400</v>
          </cell>
          <cell r="AL125" t="str">
            <v>-</v>
          </cell>
          <cell r="AM125" t="str">
            <v>Минспорт России</v>
          </cell>
        </row>
        <row r="126">
          <cell r="E126">
            <v>27395</v>
          </cell>
          <cell r="F126" t="str">
            <v>2084560021031686</v>
          </cell>
          <cell r="V126" t="str">
            <v>ПФО</v>
          </cell>
          <cell r="W126" t="str">
            <v>Всероссийские соревнования</v>
          </cell>
          <cell r="X126" t="str">
            <v>Дистанция-на средствах передвижения;
дистанция-на средствах передвижения-группа</v>
          </cell>
          <cell r="Y126" t="str">
            <v>Вело</v>
          </cell>
          <cell r="Z126" t="str">
            <v>Мужчины, женщины</v>
          </cell>
          <cell r="AA126" t="str">
            <v>22 и старше</v>
          </cell>
          <cell r="AB126">
            <v>45904</v>
          </cell>
          <cell r="AC126">
            <v>45908</v>
          </cell>
          <cell r="AD126" t="str">
            <v>Россия</v>
          </cell>
          <cell r="AE126" t="str">
            <v>Оренбургская область,
г. Оренбург</v>
          </cell>
          <cell r="AF126" t="str">
            <v>-</v>
          </cell>
          <cell r="AG126">
            <v>100</v>
          </cell>
          <cell r="AH126">
            <v>80</v>
          </cell>
          <cell r="AI126">
            <v>20</v>
          </cell>
          <cell r="AJ126" t="str">
            <v>-</v>
          </cell>
          <cell r="AK126">
            <v>200</v>
          </cell>
          <cell r="AL126" t="str">
            <v>-</v>
          </cell>
          <cell r="AM126" t="str">
            <v>Минспорт России</v>
          </cell>
        </row>
        <row r="127">
          <cell r="E127">
            <v>27483</v>
          </cell>
          <cell r="F127" t="str">
            <v>2084560023031753</v>
          </cell>
          <cell r="G127" t="str">
            <v>-</v>
          </cell>
          <cell r="H127" t="str">
            <v>-</v>
          </cell>
          <cell r="I127" t="str">
            <v>-</v>
          </cell>
          <cell r="J127" t="str">
            <v>-</v>
          </cell>
          <cell r="K127" t="str">
            <v>-</v>
          </cell>
          <cell r="L127" t="str">
            <v>-</v>
          </cell>
          <cell r="M127" t="str">
            <v>-</v>
          </cell>
          <cell r="N127" t="str">
            <v>-</v>
          </cell>
          <cell r="O127" t="str">
            <v>-</v>
          </cell>
          <cell r="P127" t="str">
            <v>-</v>
          </cell>
          <cell r="Q127" t="str">
            <v>-</v>
          </cell>
          <cell r="R127" t="str">
            <v>-</v>
          </cell>
          <cell r="S127" t="str">
            <v>-</v>
          </cell>
          <cell r="T127" t="str">
            <v>-</v>
          </cell>
          <cell r="U127" t="str">
            <v>-</v>
          </cell>
          <cell r="V127" t="str">
            <v>ПФО</v>
          </cell>
          <cell r="W127" t="str">
            <v>Межрегиональные соревнования</v>
          </cell>
          <cell r="X127" t="str">
            <v>Дистанция-на средствах передвижения;
дистанция-на средствах передвижения-группа</v>
          </cell>
          <cell r="Y127" t="str">
            <v>Вело</v>
          </cell>
          <cell r="Z127" t="str">
            <v>Юноши, девушки</v>
          </cell>
          <cell r="AA127" t="str">
            <v>14-15 лет</v>
          </cell>
          <cell r="AB127">
            <v>45904</v>
          </cell>
          <cell r="AC127">
            <v>45908</v>
          </cell>
          <cell r="AD127" t="str">
            <v>Россия</v>
          </cell>
          <cell r="AE127" t="str">
            <v>Оренбургская область,
г. Оренбург</v>
          </cell>
          <cell r="AF127" t="str">
            <v>-</v>
          </cell>
          <cell r="AG127">
            <v>100</v>
          </cell>
          <cell r="AH127">
            <v>80</v>
          </cell>
          <cell r="AI127">
            <v>20</v>
          </cell>
          <cell r="AJ127" t="str">
            <v>-</v>
          </cell>
          <cell r="AK127" t="str">
            <v>-</v>
          </cell>
          <cell r="AL127" t="str">
            <v>-</v>
          </cell>
          <cell r="AM127" t="str">
            <v>Федерация</v>
          </cell>
        </row>
        <row r="128">
          <cell r="E128">
            <v>27136</v>
          </cell>
          <cell r="F128" t="str">
            <v>2084560022031593</v>
          </cell>
          <cell r="G128" t="str">
            <v>-</v>
          </cell>
          <cell r="H128" t="str">
            <v>-</v>
          </cell>
          <cell r="I128" t="str">
            <v>-</v>
          </cell>
          <cell r="J128" t="str">
            <v>-</v>
          </cell>
          <cell r="K128" t="str">
            <v>-</v>
          </cell>
          <cell r="L128" t="str">
            <v>-</v>
          </cell>
          <cell r="M128" t="str">
            <v>-</v>
          </cell>
          <cell r="N128" t="str">
            <v>-</v>
          </cell>
          <cell r="O128" t="str">
            <v>-</v>
          </cell>
          <cell r="P128" t="str">
            <v>-</v>
          </cell>
          <cell r="Q128" t="str">
            <v>-</v>
          </cell>
          <cell r="R128" t="str">
            <v>-</v>
          </cell>
          <cell r="S128" t="str">
            <v>-</v>
          </cell>
          <cell r="T128" t="str">
            <v>-</v>
          </cell>
          <cell r="U128" t="str">
            <v>-</v>
          </cell>
          <cell r="V128" t="str">
            <v>ПФО</v>
          </cell>
          <cell r="W128" t="str">
            <v>Первенство России</v>
          </cell>
          <cell r="X128" t="str">
            <v>Дистанция-на средствах передвижения-группа</v>
          </cell>
          <cell r="Y128" t="str">
            <v>Вело</v>
          </cell>
          <cell r="Z128" t="str">
            <v>Юниоры, юниорки</v>
          </cell>
          <cell r="AA128" t="str">
            <v>16-21 год</v>
          </cell>
          <cell r="AB128">
            <v>45904</v>
          </cell>
          <cell r="AC128">
            <v>45908</v>
          </cell>
          <cell r="AD128" t="str">
            <v>Россия</v>
          </cell>
          <cell r="AE128" t="str">
            <v>Оренбургская область,
г. Оренбург</v>
          </cell>
          <cell r="AF128" t="str">
            <v>-</v>
          </cell>
          <cell r="AG128">
            <v>100</v>
          </cell>
          <cell r="AH128">
            <v>80</v>
          </cell>
          <cell r="AI128">
            <v>20</v>
          </cell>
          <cell r="AJ128" t="str">
            <v>-</v>
          </cell>
          <cell r="AK128">
            <v>300</v>
          </cell>
          <cell r="AL128" t="str">
            <v>-</v>
          </cell>
          <cell r="AM128" t="str">
            <v>Минспорт России</v>
          </cell>
        </row>
        <row r="129">
          <cell r="E129">
            <v>27530</v>
          </cell>
          <cell r="F129" t="str">
            <v>2084000010041029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  <cell r="Q129" t="str">
            <v>-</v>
          </cell>
          <cell r="R129" t="str">
            <v>-</v>
          </cell>
          <cell r="S129" t="str">
            <v>-</v>
          </cell>
          <cell r="T129" t="str">
            <v>-</v>
          </cell>
          <cell r="U129" t="str">
            <v>-</v>
          </cell>
          <cell r="V129" t="str">
            <v>МЖДН</v>
          </cell>
          <cell r="W129" t="str">
            <v>Чемпионат мира</v>
          </cell>
          <cell r="X129" t="str">
            <v>Дистанции водные</v>
          </cell>
          <cell r="Z129" t="str">
            <v>Мужчины, женщины</v>
          </cell>
          <cell r="AA129" t="str">
            <v>22 и старше</v>
          </cell>
          <cell r="AB129">
            <v>45905</v>
          </cell>
          <cell r="AC129">
            <v>45911</v>
          </cell>
          <cell r="AD129" t="str">
            <v>Республика Таджикистан</v>
          </cell>
          <cell r="AE129" t="str">
            <v>п. Хушери</v>
          </cell>
          <cell r="AF129" t="str">
            <v>-</v>
          </cell>
          <cell r="AG129">
            <v>11</v>
          </cell>
          <cell r="AH129">
            <v>8</v>
          </cell>
          <cell r="AI129">
            <v>3</v>
          </cell>
          <cell r="AK129">
            <v>500</v>
          </cell>
          <cell r="AL129" t="str">
            <v>-</v>
          </cell>
          <cell r="AM129" t="str">
            <v>Минспорт России</v>
          </cell>
        </row>
        <row r="130">
          <cell r="E130">
            <v>27436</v>
          </cell>
          <cell r="F130" t="str">
            <v>2084290017031719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-</v>
          </cell>
          <cell r="Q130" t="str">
            <v>-</v>
          </cell>
          <cell r="R130" t="str">
            <v>-</v>
          </cell>
          <cell r="S130" t="str">
            <v>-</v>
          </cell>
          <cell r="T130" t="str">
            <v>-</v>
          </cell>
          <cell r="U130" t="str">
            <v>-</v>
          </cell>
          <cell r="V130" t="str">
            <v>СЗФО</v>
          </cell>
          <cell r="W130" t="str">
            <v>Чемпионат Северо-Западного федерального округа</v>
          </cell>
          <cell r="X130" t="str">
            <v>Северная ходьба</v>
          </cell>
          <cell r="Z130" t="str">
            <v>Мужчины, женщины</v>
          </cell>
          <cell r="AA130" t="str">
            <v>18 и старше</v>
          </cell>
          <cell r="AB130">
            <v>45919</v>
          </cell>
          <cell r="AC130">
            <v>45919</v>
          </cell>
          <cell r="AD130" t="str">
            <v>Россия</v>
          </cell>
          <cell r="AE130" t="str">
            <v>Архангельская область,
д. Кононовская</v>
          </cell>
          <cell r="AF130" t="str">
            <v>-</v>
          </cell>
          <cell r="AG130">
            <v>100</v>
          </cell>
          <cell r="AH130">
            <v>80</v>
          </cell>
          <cell r="AI130">
            <v>20</v>
          </cell>
          <cell r="AJ130" t="str">
            <v>-</v>
          </cell>
          <cell r="AK130" t="str">
            <v>-</v>
          </cell>
          <cell r="AL130" t="str">
            <v>-</v>
          </cell>
          <cell r="AM130" t="str">
            <v>Федерация</v>
          </cell>
        </row>
        <row r="131">
          <cell r="E131">
            <v>27122</v>
          </cell>
          <cell r="F131" t="str">
            <v>2084290020031569</v>
          </cell>
          <cell r="G131" t="str">
            <v>-</v>
          </cell>
          <cell r="H131" t="str">
            <v>-</v>
          </cell>
          <cell r="I131" t="str">
            <v>-</v>
          </cell>
          <cell r="J131" t="str">
            <v>-</v>
          </cell>
          <cell r="K131" t="str">
            <v>-</v>
          </cell>
          <cell r="L131" t="str">
            <v>-</v>
          </cell>
          <cell r="M131" t="str">
            <v>-</v>
          </cell>
          <cell r="N131" t="str">
            <v>-</v>
          </cell>
          <cell r="O131" t="str">
            <v>-</v>
          </cell>
          <cell r="P131" t="str">
            <v>-</v>
          </cell>
          <cell r="Q131" t="str">
            <v>-</v>
          </cell>
          <cell r="R131" t="str">
            <v>-</v>
          </cell>
          <cell r="S131" t="str">
            <v>-</v>
          </cell>
          <cell r="T131" t="str">
            <v>-</v>
          </cell>
          <cell r="U131" t="str">
            <v>-</v>
          </cell>
          <cell r="V131" t="str">
            <v>СЗФО</v>
          </cell>
          <cell r="W131" t="str">
            <v>Кубок России</v>
          </cell>
          <cell r="X131" t="str">
            <v>Северная ходьба</v>
          </cell>
          <cell r="Y131" t="str">
            <v>финал</v>
          </cell>
          <cell r="Z131" t="str">
            <v>Мужчины, женщины</v>
          </cell>
          <cell r="AA131" t="str">
            <v>18 и старше</v>
          </cell>
          <cell r="AB131">
            <v>45920</v>
          </cell>
          <cell r="AC131">
            <v>45922</v>
          </cell>
          <cell r="AD131" t="str">
            <v>Россия</v>
          </cell>
          <cell r="AE131" t="str">
            <v>Архангельская область,
д. Кононовская</v>
          </cell>
          <cell r="AF131" t="str">
            <v>-</v>
          </cell>
          <cell r="AG131">
            <v>200</v>
          </cell>
          <cell r="AH131">
            <v>150</v>
          </cell>
          <cell r="AI131">
            <v>50</v>
          </cell>
          <cell r="AJ131" t="str">
            <v>-</v>
          </cell>
          <cell r="AK131">
            <v>300</v>
          </cell>
          <cell r="AL131" t="str">
            <v>-</v>
          </cell>
          <cell r="AM131" t="str">
            <v>Минспорт России</v>
          </cell>
        </row>
        <row r="132">
          <cell r="E132">
            <v>27399</v>
          </cell>
          <cell r="F132" t="str">
            <v>2084770021031688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  <cell r="R132" t="str">
            <v>-</v>
          </cell>
          <cell r="S132" t="str">
            <v>-</v>
          </cell>
          <cell r="T132" t="str">
            <v>-</v>
          </cell>
          <cell r="U132" t="str">
            <v>-</v>
          </cell>
          <cell r="V132" t="str">
            <v>ЦФО</v>
          </cell>
          <cell r="W132" t="str">
            <v>Всероссийские соревнования</v>
          </cell>
          <cell r="X132" t="str">
            <v xml:space="preserve">Дистанция-пешеходная-группа </v>
          </cell>
          <cell r="Z132" t="str">
            <v>Мужчины, женщины</v>
          </cell>
          <cell r="AA132" t="str">
            <v>22 и старше</v>
          </cell>
          <cell r="AB132">
            <v>45919</v>
          </cell>
          <cell r="AC132">
            <v>45922</v>
          </cell>
          <cell r="AD132" t="str">
            <v>Россия</v>
          </cell>
          <cell r="AE132" t="str">
            <v>г. Москва</v>
          </cell>
          <cell r="AF132" t="str">
            <v>-</v>
          </cell>
          <cell r="AG132">
            <v>250</v>
          </cell>
          <cell r="AH132">
            <v>200</v>
          </cell>
          <cell r="AI132">
            <v>50</v>
          </cell>
          <cell r="AJ132" t="str">
            <v>-</v>
          </cell>
          <cell r="AK132">
            <v>400</v>
          </cell>
          <cell r="AL132" t="str">
            <v>-</v>
          </cell>
          <cell r="AM132" t="str">
            <v>Минспорт России</v>
          </cell>
        </row>
        <row r="133">
          <cell r="E133">
            <v>27400</v>
          </cell>
          <cell r="F133" t="str">
            <v>2084770021031687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  <cell r="Q133" t="str">
            <v>-</v>
          </cell>
          <cell r="R133" t="str">
            <v>-</v>
          </cell>
          <cell r="S133" t="str">
            <v>-</v>
          </cell>
          <cell r="T133" t="str">
            <v>-</v>
          </cell>
          <cell r="U133" t="str">
            <v>-</v>
          </cell>
          <cell r="V133" t="str">
            <v>ЦФО</v>
          </cell>
          <cell r="W133" t="str">
            <v>Всероссийские соревнования</v>
          </cell>
          <cell r="X133" t="str">
            <v xml:space="preserve">Дистанция-пешеходная-группа </v>
          </cell>
          <cell r="Z133" t="str">
            <v>Юноши, девушки</v>
          </cell>
          <cell r="AA133" t="str">
            <v>14-15 лет</v>
          </cell>
          <cell r="AB133">
            <v>45919</v>
          </cell>
          <cell r="AC133">
            <v>45922</v>
          </cell>
          <cell r="AD133" t="str">
            <v>Россия</v>
          </cell>
          <cell r="AE133" t="str">
            <v>г. Москва</v>
          </cell>
          <cell r="AF133" t="str">
            <v>-</v>
          </cell>
          <cell r="AG133">
            <v>250</v>
          </cell>
          <cell r="AH133">
            <v>200</v>
          </cell>
          <cell r="AI133">
            <v>50</v>
          </cell>
          <cell r="AJ133" t="str">
            <v>-</v>
          </cell>
          <cell r="AK133" t="str">
            <v>-</v>
          </cell>
          <cell r="AL133" t="str">
            <v>-</v>
          </cell>
          <cell r="AM133" t="str">
            <v>Федерация</v>
          </cell>
        </row>
        <row r="134">
          <cell r="E134">
            <v>26732</v>
          </cell>
          <cell r="F134" t="str">
            <v>2084580019031564</v>
          </cell>
          <cell r="G134" t="str">
            <v>-</v>
          </cell>
          <cell r="H134" t="str">
            <v>-</v>
          </cell>
          <cell r="I134" t="str">
            <v>-</v>
          </cell>
          <cell r="J134" t="str">
            <v>-</v>
          </cell>
          <cell r="K134" t="str">
            <v>-</v>
          </cell>
          <cell r="L134" t="str">
            <v>-</v>
          </cell>
          <cell r="M134" t="str">
            <v>-</v>
          </cell>
          <cell r="N134" t="str">
            <v>-</v>
          </cell>
          <cell r="O134" t="str">
            <v>-</v>
          </cell>
          <cell r="P134" t="str">
            <v>-</v>
          </cell>
          <cell r="Q134" t="str">
            <v>-</v>
          </cell>
          <cell r="R134" t="str">
            <v>-</v>
          </cell>
          <cell r="S134" t="str">
            <v>-</v>
          </cell>
          <cell r="T134" t="str">
            <v>-</v>
          </cell>
          <cell r="U134" t="str">
            <v>-</v>
          </cell>
          <cell r="V134" t="str">
            <v>ПФО</v>
          </cell>
          <cell r="W134" t="str">
            <v>Чемпионат России</v>
          </cell>
          <cell r="X134" t="str">
            <v>Дистанция-на средствах передвижения;
дистанция-на средствах передвижения-группа</v>
          </cell>
          <cell r="Y134" t="str">
            <v>Вело</v>
          </cell>
          <cell r="Z134" t="str">
            <v>Мужчины, женщины</v>
          </cell>
          <cell r="AA134" t="str">
            <v>22 и старше</v>
          </cell>
          <cell r="AB134">
            <v>45931</v>
          </cell>
          <cell r="AC134">
            <v>45935</v>
          </cell>
          <cell r="AD134" t="str">
            <v>Россия</v>
          </cell>
          <cell r="AE134" t="str">
            <v>Пензенская область,
г. Пенза</v>
          </cell>
          <cell r="AF134" t="str">
            <v>-</v>
          </cell>
          <cell r="AG134">
            <v>100</v>
          </cell>
          <cell r="AH134">
            <v>80</v>
          </cell>
          <cell r="AI134">
            <v>20</v>
          </cell>
          <cell r="AJ134" t="str">
            <v>-</v>
          </cell>
          <cell r="AK134">
            <v>250</v>
          </cell>
          <cell r="AL134" t="str">
            <v>-</v>
          </cell>
          <cell r="AM134" t="str">
            <v>Минспорт России</v>
          </cell>
        </row>
        <row r="135">
          <cell r="E135">
            <v>27396</v>
          </cell>
          <cell r="F135" t="str">
            <v>2084340023031787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  <cell r="P135" t="str">
            <v>-</v>
          </cell>
          <cell r="Q135" t="str">
            <v>-</v>
          </cell>
          <cell r="R135" t="str">
            <v>-</v>
          </cell>
          <cell r="S135" t="str">
            <v>-</v>
          </cell>
          <cell r="T135" t="str">
            <v>-</v>
          </cell>
          <cell r="U135" t="str">
            <v>-</v>
          </cell>
          <cell r="V135" t="str">
            <v>ЮФО</v>
          </cell>
          <cell r="W135" t="str">
            <v>Межрегиональные соревнования</v>
          </cell>
          <cell r="X135" t="str">
            <v>Дистанция-пешеходная;
дистанция-пешеходная-связка</v>
          </cell>
          <cell r="Z135" t="str">
            <v>Мужчины, женщины</v>
          </cell>
          <cell r="AA135" t="str">
            <v>22 и старше</v>
          </cell>
          <cell r="AB135">
            <v>45931</v>
          </cell>
          <cell r="AC135">
            <v>45936</v>
          </cell>
          <cell r="AD135" t="str">
            <v>Россия</v>
          </cell>
          <cell r="AE135" t="str">
            <v>Волгоградская область,
г. Камышин</v>
          </cell>
          <cell r="AF135" t="str">
            <v>-</v>
          </cell>
          <cell r="AG135">
            <v>250</v>
          </cell>
          <cell r="AH135">
            <v>200</v>
          </cell>
          <cell r="AI135">
            <v>50</v>
          </cell>
          <cell r="AJ135" t="str">
            <v>-</v>
          </cell>
          <cell r="AK135" t="str">
            <v>-</v>
          </cell>
          <cell r="AL135" t="str">
            <v>-</v>
          </cell>
          <cell r="AM135" t="str">
            <v>Федерация</v>
          </cell>
        </row>
        <row r="136">
          <cell r="E136">
            <v>27397</v>
          </cell>
          <cell r="F136" t="str">
            <v>2084340023031784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  <cell r="R136" t="str">
            <v>-</v>
          </cell>
          <cell r="S136" t="str">
            <v>-</v>
          </cell>
          <cell r="T136" t="str">
            <v>-</v>
          </cell>
          <cell r="U136" t="str">
            <v>-</v>
          </cell>
          <cell r="V136" t="str">
            <v>ЮФО</v>
          </cell>
          <cell r="W136" t="str">
            <v>Межрегиональные соревнования</v>
          </cell>
          <cell r="X136" t="str">
            <v>Дистанция-пешеходная;
дистанция-пешеходная-связка</v>
          </cell>
          <cell r="Z136" t="str">
            <v>Юниоры, юниорки</v>
          </cell>
          <cell r="AA136" t="str">
            <v>16-21 год</v>
          </cell>
          <cell r="AB136">
            <v>45931</v>
          </cell>
          <cell r="AC136">
            <v>45936</v>
          </cell>
          <cell r="AD136" t="str">
            <v>Россия</v>
          </cell>
          <cell r="AE136" t="str">
            <v>Волгоградская область,
г. Камышин</v>
          </cell>
          <cell r="AF136" t="str">
            <v>-</v>
          </cell>
          <cell r="AG136">
            <v>250</v>
          </cell>
          <cell r="AH136">
            <v>200</v>
          </cell>
          <cell r="AI136">
            <v>50</v>
          </cell>
          <cell r="AJ136" t="str">
            <v>-</v>
          </cell>
          <cell r="AK136" t="str">
            <v>-</v>
          </cell>
          <cell r="AL136" t="str">
            <v>-</v>
          </cell>
          <cell r="AM136" t="str">
            <v>Федерация</v>
          </cell>
        </row>
        <row r="137">
          <cell r="E137">
            <v>27398</v>
          </cell>
          <cell r="F137" t="str">
            <v>2084340023031785</v>
          </cell>
          <cell r="G137" t="str">
            <v>-</v>
          </cell>
          <cell r="H137" t="str">
            <v>-</v>
          </cell>
          <cell r="I137" t="str">
            <v>-</v>
          </cell>
          <cell r="J137" t="str">
            <v>-</v>
          </cell>
          <cell r="K137" t="str">
            <v>-</v>
          </cell>
          <cell r="L137" t="str">
            <v>-</v>
          </cell>
          <cell r="M137" t="str">
            <v>-</v>
          </cell>
          <cell r="N137" t="str">
            <v>-</v>
          </cell>
          <cell r="O137" t="str">
            <v>-</v>
          </cell>
          <cell r="P137" t="str">
            <v>-</v>
          </cell>
          <cell r="Q137" t="str">
            <v>-</v>
          </cell>
          <cell r="R137" t="str">
            <v>-</v>
          </cell>
          <cell r="S137" t="str">
            <v>-</v>
          </cell>
          <cell r="T137" t="str">
            <v>-</v>
          </cell>
          <cell r="U137" t="str">
            <v>-</v>
          </cell>
          <cell r="V137" t="str">
            <v>ЮФО</v>
          </cell>
          <cell r="W137" t="str">
            <v>Межрегиональные соревнования</v>
          </cell>
          <cell r="X137" t="str">
            <v>Дистанция-пешеходная;
дистанция-пешеходная-связка</v>
          </cell>
          <cell r="Z137" t="str">
            <v>Юноши, девушки</v>
          </cell>
          <cell r="AA137" t="str">
            <v>14-15 лет</v>
          </cell>
          <cell r="AB137">
            <v>45931</v>
          </cell>
          <cell r="AC137">
            <v>45936</v>
          </cell>
          <cell r="AD137" t="str">
            <v>Россия</v>
          </cell>
          <cell r="AE137" t="str">
            <v>Волгоградская область,
г. Камышин</v>
          </cell>
          <cell r="AF137" t="str">
            <v>-</v>
          </cell>
          <cell r="AG137">
            <v>250</v>
          </cell>
          <cell r="AH137">
            <v>200</v>
          </cell>
          <cell r="AI137">
            <v>50</v>
          </cell>
          <cell r="AJ137" t="str">
            <v>-</v>
          </cell>
          <cell r="AK137" t="str">
            <v>-</v>
          </cell>
          <cell r="AL137" t="str">
            <v>-</v>
          </cell>
          <cell r="AM137" t="str">
            <v>Федерация</v>
          </cell>
        </row>
        <row r="138">
          <cell r="E138">
            <v>29153</v>
          </cell>
          <cell r="F138" t="str">
            <v>2084340023031786</v>
          </cell>
          <cell r="G138" t="str">
            <v>-</v>
          </cell>
          <cell r="H138" t="str">
            <v>-</v>
          </cell>
          <cell r="I138" t="str">
            <v>-</v>
          </cell>
          <cell r="J138" t="str">
            <v>-</v>
          </cell>
          <cell r="K138" t="str">
            <v>-</v>
          </cell>
          <cell r="L138" t="str">
            <v>-</v>
          </cell>
          <cell r="M138" t="str">
            <v>-</v>
          </cell>
          <cell r="N138" t="str">
            <v>-</v>
          </cell>
          <cell r="O138" t="str">
            <v>-</v>
          </cell>
          <cell r="P138" t="str">
            <v>-</v>
          </cell>
          <cell r="Q138" t="str">
            <v>-</v>
          </cell>
          <cell r="R138" t="str">
            <v>-</v>
          </cell>
          <cell r="S138" t="str">
            <v>-</v>
          </cell>
          <cell r="T138" t="str">
            <v>-</v>
          </cell>
          <cell r="U138" t="str">
            <v>-</v>
          </cell>
          <cell r="V138" t="str">
            <v>ЮФО</v>
          </cell>
          <cell r="W138" t="str">
            <v>Межрегиональные соревнования</v>
          </cell>
          <cell r="X138" t="str">
            <v>Дистанция-пешеходная;
дистанция-пешеходная-связка</v>
          </cell>
          <cell r="Z138" t="str">
            <v>Мальчики, девочки</v>
          </cell>
          <cell r="AA138" t="str">
            <v>8-13 лет</v>
          </cell>
          <cell r="AB138">
            <v>45931</v>
          </cell>
          <cell r="AC138">
            <v>45936</v>
          </cell>
          <cell r="AD138" t="str">
            <v>Россия</v>
          </cell>
          <cell r="AE138" t="str">
            <v>Волгоградская область,
г. Камышин</v>
          </cell>
          <cell r="AF138" t="str">
            <v>-</v>
          </cell>
          <cell r="AG138">
            <v>250</v>
          </cell>
          <cell r="AH138">
            <v>200</v>
          </cell>
          <cell r="AI138">
            <v>50</v>
          </cell>
          <cell r="AJ138" t="str">
            <v>-</v>
          </cell>
          <cell r="AK138" t="str">
            <v>-</v>
          </cell>
          <cell r="AL138" t="str">
            <v>-</v>
          </cell>
          <cell r="AM138" t="str">
            <v>Федерация</v>
          </cell>
        </row>
        <row r="139">
          <cell r="E139">
            <v>27531</v>
          </cell>
          <cell r="F139" t="str">
            <v>2084000010041030</v>
          </cell>
          <cell r="G139" t="str">
            <v>-</v>
          </cell>
          <cell r="H139" t="str">
            <v>-</v>
          </cell>
          <cell r="I139" t="str">
            <v>-</v>
          </cell>
          <cell r="J139" t="str">
            <v>-</v>
          </cell>
          <cell r="K139" t="str">
            <v>-</v>
          </cell>
          <cell r="L139" t="str">
            <v>-</v>
          </cell>
          <cell r="M139" t="str">
            <v>-</v>
          </cell>
          <cell r="N139" t="str">
            <v>-</v>
          </cell>
          <cell r="O139" t="str">
            <v>-</v>
          </cell>
          <cell r="P139" t="str">
            <v>-</v>
          </cell>
          <cell r="Q139" t="str">
            <v>-</v>
          </cell>
          <cell r="R139" t="str">
            <v>-</v>
          </cell>
          <cell r="S139" t="str">
            <v>-</v>
          </cell>
          <cell r="T139" t="str">
            <v>-</v>
          </cell>
          <cell r="U139" t="str">
            <v>-</v>
          </cell>
          <cell r="V139" t="str">
            <v>МЖДН</v>
          </cell>
          <cell r="W139" t="str">
            <v>Чемпионат мира</v>
          </cell>
          <cell r="X139" t="str">
            <v>Дистанции пешеходные</v>
          </cell>
          <cell r="Z139" t="str">
            <v>Мужчины, женщины</v>
          </cell>
          <cell r="AA139" t="str">
            <v>22 и старше</v>
          </cell>
          <cell r="AB139">
            <v>45932</v>
          </cell>
          <cell r="AC139">
            <v>45939</v>
          </cell>
          <cell r="AD139" t="str">
            <v>Республика Узбекистан</v>
          </cell>
          <cell r="AE139" t="str">
            <v>г. Самарканд</v>
          </cell>
          <cell r="AF139" t="str">
            <v>-</v>
          </cell>
          <cell r="AG139">
            <v>11</v>
          </cell>
          <cell r="AH139">
            <v>8</v>
          </cell>
          <cell r="AI139">
            <v>3</v>
          </cell>
          <cell r="AK139">
            <v>500</v>
          </cell>
          <cell r="AL139" t="str">
            <v>-</v>
          </cell>
          <cell r="AM139" t="str">
            <v>Минспорт России</v>
          </cell>
        </row>
        <row r="140">
          <cell r="E140">
            <v>27533</v>
          </cell>
          <cell r="F140" t="str">
            <v>2084000011041296</v>
          </cell>
          <cell r="G140" t="str">
            <v>-</v>
          </cell>
          <cell r="H140" t="str">
            <v>-</v>
          </cell>
          <cell r="I140" t="str">
            <v>-</v>
          </cell>
          <cell r="J140" t="str">
            <v>-</v>
          </cell>
          <cell r="K140" t="str">
            <v>-</v>
          </cell>
          <cell r="L140" t="str">
            <v>-</v>
          </cell>
          <cell r="M140" t="str">
            <v>-</v>
          </cell>
          <cell r="N140" t="str">
            <v>-</v>
          </cell>
          <cell r="O140" t="str">
            <v>-</v>
          </cell>
          <cell r="P140" t="str">
            <v>-</v>
          </cell>
          <cell r="Q140" t="str">
            <v>-</v>
          </cell>
          <cell r="R140" t="str">
            <v>-</v>
          </cell>
          <cell r="S140" t="str">
            <v>-</v>
          </cell>
          <cell r="T140" t="str">
            <v>-</v>
          </cell>
          <cell r="U140" t="str">
            <v>-</v>
          </cell>
          <cell r="V140" t="str">
            <v>МЖДН</v>
          </cell>
          <cell r="W140" t="str">
            <v>Первенство мира</v>
          </cell>
          <cell r="X140" t="str">
            <v>Дистанции пешеходные</v>
          </cell>
          <cell r="Z140" t="str">
            <v>Юниоры, юниорки; 
юноши, девушки</v>
          </cell>
          <cell r="AA140" t="str">
            <v>17-21 год
13-16 лет</v>
          </cell>
          <cell r="AB140">
            <v>45932</v>
          </cell>
          <cell r="AC140">
            <v>45939</v>
          </cell>
          <cell r="AD140" t="str">
            <v>Республика Узбекистан</v>
          </cell>
          <cell r="AE140" t="str">
            <v>г. Самарканд</v>
          </cell>
          <cell r="AF140" t="str">
            <v>-</v>
          </cell>
          <cell r="AG140">
            <v>22</v>
          </cell>
          <cell r="AH140">
            <v>16</v>
          </cell>
          <cell r="AI140">
            <v>6</v>
          </cell>
          <cell r="AK140">
            <v>500</v>
          </cell>
          <cell r="AL140" t="str">
            <v>-</v>
          </cell>
          <cell r="AM140" t="str">
            <v>Федерация</v>
          </cell>
        </row>
        <row r="141">
          <cell r="E141">
            <v>20487</v>
          </cell>
          <cell r="F141" t="str">
            <v>2084020021031689</v>
          </cell>
          <cell r="G141" t="str">
            <v>-</v>
          </cell>
          <cell r="H141" t="str">
            <v>-</v>
          </cell>
          <cell r="I141" t="str">
            <v>-</v>
          </cell>
          <cell r="J141" t="str">
            <v>-</v>
          </cell>
          <cell r="K141" t="str">
            <v>-</v>
          </cell>
          <cell r="L141" t="str">
            <v>-</v>
          </cell>
          <cell r="M141" t="str">
            <v>-</v>
          </cell>
          <cell r="N141" t="str">
            <v>-</v>
          </cell>
          <cell r="O141" t="str">
            <v>-</v>
          </cell>
          <cell r="P141" t="str">
            <v>-</v>
          </cell>
          <cell r="Q141" t="str">
            <v>-</v>
          </cell>
          <cell r="R141" t="str">
            <v>-</v>
          </cell>
          <cell r="S141" t="str">
            <v>-</v>
          </cell>
          <cell r="T141" t="str">
            <v>-</v>
          </cell>
          <cell r="U141" t="str">
            <v>-</v>
          </cell>
          <cell r="V141" t="str">
            <v>ПФО</v>
          </cell>
          <cell r="W141" t="str">
            <v>Всероссийские соревнования</v>
          </cell>
          <cell r="X141" t="str">
            <v xml:space="preserve">Дистанция-пешеходная;
дистанция-пешеходная-связка;
дистанция-пешеходная-группа </v>
          </cell>
          <cell r="Z141" t="str">
            <v>Мужчины, женщины</v>
          </cell>
          <cell r="AA141" t="str">
            <v>22 и старше</v>
          </cell>
          <cell r="AB141">
            <v>45938</v>
          </cell>
          <cell r="AC141">
            <v>45943</v>
          </cell>
          <cell r="AD141" t="str">
            <v>Россия</v>
          </cell>
          <cell r="AE141" t="str">
            <v>Республика Башкортостан,
д. Глумилино</v>
          </cell>
          <cell r="AF141" t="str">
            <v>-</v>
          </cell>
          <cell r="AG141">
            <v>100</v>
          </cell>
          <cell r="AH141">
            <v>80</v>
          </cell>
          <cell r="AI141">
            <v>20</v>
          </cell>
          <cell r="AJ141" t="str">
            <v>-</v>
          </cell>
          <cell r="AK141">
            <v>300</v>
          </cell>
          <cell r="AL141" t="str">
            <v>-</v>
          </cell>
          <cell r="AM141" t="str">
            <v>Минспорт России</v>
          </cell>
        </row>
        <row r="142">
          <cell r="E142">
            <v>27401</v>
          </cell>
          <cell r="F142" t="str">
            <v>2084020021031690</v>
          </cell>
          <cell r="G142" t="str">
            <v>-</v>
          </cell>
          <cell r="H142" t="str">
            <v>-</v>
          </cell>
          <cell r="I142" t="str">
            <v>-</v>
          </cell>
          <cell r="J142" t="str">
            <v>-</v>
          </cell>
          <cell r="K142" t="str">
            <v>-</v>
          </cell>
          <cell r="L142" t="str">
            <v>-</v>
          </cell>
          <cell r="M142" t="str">
            <v>-</v>
          </cell>
          <cell r="N142" t="str">
            <v>-</v>
          </cell>
          <cell r="O142" t="str">
            <v>-</v>
          </cell>
          <cell r="P142" t="str">
            <v>-</v>
          </cell>
          <cell r="Q142" t="str">
            <v>-</v>
          </cell>
          <cell r="R142" t="str">
            <v>-</v>
          </cell>
          <cell r="S142" t="str">
            <v>-</v>
          </cell>
          <cell r="T142" t="str">
            <v>-</v>
          </cell>
          <cell r="U142" t="str">
            <v>-</v>
          </cell>
          <cell r="V142" t="str">
            <v>ПФО</v>
          </cell>
          <cell r="W142" t="str">
            <v>Всероссийские соревнования</v>
          </cell>
          <cell r="X142" t="str">
            <v xml:space="preserve">Дистанция-пешеходная;
дистанция-пешеходная-связка;
дистанция-пешеходная-группа </v>
          </cell>
          <cell r="Z142" t="str">
            <v>Юноши, девушки</v>
          </cell>
          <cell r="AA142" t="str">
            <v>14-15 лет</v>
          </cell>
          <cell r="AB142">
            <v>45938</v>
          </cell>
          <cell r="AC142">
            <v>45943</v>
          </cell>
          <cell r="AD142" t="str">
            <v>Россия</v>
          </cell>
          <cell r="AE142" t="str">
            <v>Республика Башкортостан,
д. Глумилино</v>
          </cell>
          <cell r="AF142" t="str">
            <v>-</v>
          </cell>
          <cell r="AG142">
            <v>100</v>
          </cell>
          <cell r="AH142">
            <v>80</v>
          </cell>
          <cell r="AI142">
            <v>20</v>
          </cell>
          <cell r="AJ142" t="str">
            <v>-</v>
          </cell>
          <cell r="AK142">
            <v>38.25</v>
          </cell>
          <cell r="AL142" t="str">
            <v>-</v>
          </cell>
          <cell r="AM142" t="str">
            <v>Минспорт России</v>
          </cell>
        </row>
        <row r="143">
          <cell r="E143" t="str">
            <v>РБ</v>
          </cell>
          <cell r="F143" t="str">
            <v>сроки</v>
          </cell>
          <cell r="G143" t="str">
            <v>-</v>
          </cell>
          <cell r="H143" t="str">
            <v>-</v>
          </cell>
          <cell r="I143" t="str">
            <v>-</v>
          </cell>
          <cell r="J143" t="str">
            <v>-</v>
          </cell>
          <cell r="K143" t="str">
            <v>-</v>
          </cell>
          <cell r="L143" t="str">
            <v>-</v>
          </cell>
          <cell r="M143" t="str">
            <v>-</v>
          </cell>
          <cell r="N143" t="str">
            <v>-</v>
          </cell>
          <cell r="O143" t="str">
            <v>-</v>
          </cell>
          <cell r="P143" t="str">
            <v>-</v>
          </cell>
          <cell r="Q143" t="str">
            <v>-</v>
          </cell>
          <cell r="R143" t="str">
            <v>-</v>
          </cell>
          <cell r="S143" t="str">
            <v>-</v>
          </cell>
          <cell r="T143" t="str">
            <v>-</v>
          </cell>
          <cell r="U143" t="str">
            <v>-</v>
          </cell>
          <cell r="V143" t="str">
            <v>МЖДН</v>
          </cell>
          <cell r="W143" t="str">
            <v>Чемпионат Европы</v>
          </cell>
          <cell r="X143" t="str">
            <v>Дистанции пешеходные</v>
          </cell>
          <cell r="Z143" t="str">
            <v>Мужчины, женщины</v>
          </cell>
          <cell r="AA143" t="str">
            <v>22 и старше</v>
          </cell>
          <cell r="AB143">
            <v>45940</v>
          </cell>
          <cell r="AC143">
            <v>45943</v>
          </cell>
          <cell r="AD143" t="str">
            <v>Республика Беларусь</v>
          </cell>
          <cell r="AE143" t="str">
            <v>г. Бобруйск</v>
          </cell>
          <cell r="AF143" t="str">
            <v>-</v>
          </cell>
          <cell r="AG143">
            <v>19</v>
          </cell>
          <cell r="AH143">
            <v>16</v>
          </cell>
          <cell r="AI143">
            <v>3</v>
          </cell>
          <cell r="AK143" t="str">
            <v>-</v>
          </cell>
          <cell r="AL143" t="str">
            <v>-</v>
          </cell>
          <cell r="AM143" t="str">
            <v>Федерация</v>
          </cell>
        </row>
        <row r="144">
          <cell r="E144">
            <v>27402</v>
          </cell>
          <cell r="F144" t="str">
            <v>2084770021031693</v>
          </cell>
          <cell r="G144" t="str">
            <v>-</v>
          </cell>
          <cell r="H144" t="str">
            <v>-</v>
          </cell>
          <cell r="I144" t="str">
            <v>-</v>
          </cell>
          <cell r="J144" t="str">
            <v>-</v>
          </cell>
          <cell r="K144" t="str">
            <v>-</v>
          </cell>
          <cell r="L144" t="str">
            <v>-</v>
          </cell>
          <cell r="M144" t="str">
            <v>-</v>
          </cell>
          <cell r="N144" t="str">
            <v>-</v>
          </cell>
          <cell r="O144" t="str">
            <v>-</v>
          </cell>
          <cell r="P144" t="str">
            <v>-</v>
          </cell>
          <cell r="Q144" t="str">
            <v>-</v>
          </cell>
          <cell r="R144" t="str">
            <v>-</v>
          </cell>
          <cell r="S144" t="str">
            <v>-</v>
          </cell>
          <cell r="T144" t="str">
            <v>-</v>
          </cell>
          <cell r="U144" t="str">
            <v>-</v>
          </cell>
          <cell r="V144" t="str">
            <v>ЦФО</v>
          </cell>
          <cell r="W144" t="str">
            <v>Всероссийские соревнования</v>
          </cell>
          <cell r="X144" t="str">
            <v>Дистанция-пешеходная</v>
          </cell>
          <cell r="Z144" t="str">
            <v>Мужчины, женщины</v>
          </cell>
          <cell r="AA144" t="str">
            <v>22 и старше</v>
          </cell>
          <cell r="AB144">
            <v>45947</v>
          </cell>
          <cell r="AC144">
            <v>45950</v>
          </cell>
          <cell r="AD144" t="str">
            <v>Россия</v>
          </cell>
          <cell r="AE144" t="str">
            <v>г. Москва</v>
          </cell>
          <cell r="AF144" t="str">
            <v>-</v>
          </cell>
          <cell r="AG144">
            <v>250</v>
          </cell>
          <cell r="AH144">
            <v>200</v>
          </cell>
          <cell r="AI144">
            <v>50</v>
          </cell>
          <cell r="AJ144" t="str">
            <v>-</v>
          </cell>
          <cell r="AK144">
            <v>400</v>
          </cell>
          <cell r="AL144" t="str">
            <v>-</v>
          </cell>
          <cell r="AM144" t="str">
            <v>Минспорт России</v>
          </cell>
        </row>
        <row r="145">
          <cell r="E145">
            <v>27403</v>
          </cell>
          <cell r="F145" t="str">
            <v>2084770021031692</v>
          </cell>
          <cell r="G145" t="str">
            <v>-</v>
          </cell>
          <cell r="H145" t="str">
            <v>-</v>
          </cell>
          <cell r="I145" t="str">
            <v>-</v>
          </cell>
          <cell r="J145" t="str">
            <v>-</v>
          </cell>
          <cell r="K145" t="str">
            <v>-</v>
          </cell>
          <cell r="L145" t="str">
            <v>-</v>
          </cell>
          <cell r="M145" t="str">
            <v>-</v>
          </cell>
          <cell r="N145" t="str">
            <v>-</v>
          </cell>
          <cell r="O145" t="str">
            <v>-</v>
          </cell>
          <cell r="P145" t="str">
            <v>-</v>
          </cell>
          <cell r="Q145" t="str">
            <v>-</v>
          </cell>
          <cell r="R145" t="str">
            <v>-</v>
          </cell>
          <cell r="S145" t="str">
            <v>-</v>
          </cell>
          <cell r="T145" t="str">
            <v>-</v>
          </cell>
          <cell r="U145" t="str">
            <v>-</v>
          </cell>
          <cell r="V145" t="str">
            <v>ЦФО</v>
          </cell>
          <cell r="W145" t="str">
            <v>Всероссийские соревнования</v>
          </cell>
          <cell r="X145" t="str">
            <v>Дистанция-пешеходная</v>
          </cell>
          <cell r="Z145" t="str">
            <v>Юниоры, юниорки</v>
          </cell>
          <cell r="AA145" t="str">
            <v>16-21 год</v>
          </cell>
          <cell r="AB145">
            <v>45947</v>
          </cell>
          <cell r="AC145">
            <v>45950</v>
          </cell>
          <cell r="AD145" t="str">
            <v>Россия</v>
          </cell>
          <cell r="AE145" t="str">
            <v>г. Москва</v>
          </cell>
          <cell r="AF145" t="str">
            <v>-</v>
          </cell>
          <cell r="AG145">
            <v>250</v>
          </cell>
          <cell r="AH145">
            <v>200</v>
          </cell>
          <cell r="AI145">
            <v>50</v>
          </cell>
          <cell r="AJ145" t="str">
            <v>-</v>
          </cell>
          <cell r="AK145" t="str">
            <v>-</v>
          </cell>
          <cell r="AL145" t="str">
            <v>-</v>
          </cell>
          <cell r="AM145" t="str">
            <v>Федерация</v>
          </cell>
        </row>
        <row r="146">
          <cell r="E146">
            <v>27404</v>
          </cell>
          <cell r="F146" t="str">
            <v>2084770021031691</v>
          </cell>
          <cell r="G146" t="str">
            <v>-</v>
          </cell>
          <cell r="H146" t="str">
            <v>-</v>
          </cell>
          <cell r="I146" t="str">
            <v>-</v>
          </cell>
          <cell r="J146" t="str">
            <v>-</v>
          </cell>
          <cell r="K146" t="str">
            <v>-</v>
          </cell>
          <cell r="L146" t="str">
            <v>-</v>
          </cell>
          <cell r="M146" t="str">
            <v>-</v>
          </cell>
          <cell r="N146" t="str">
            <v>-</v>
          </cell>
          <cell r="O146" t="str">
            <v>-</v>
          </cell>
          <cell r="P146" t="str">
            <v>-</v>
          </cell>
          <cell r="Q146" t="str">
            <v>-</v>
          </cell>
          <cell r="R146" t="str">
            <v>-</v>
          </cell>
          <cell r="S146" t="str">
            <v>-</v>
          </cell>
          <cell r="T146" t="str">
            <v>-</v>
          </cell>
          <cell r="U146" t="str">
            <v>-</v>
          </cell>
          <cell r="V146" t="str">
            <v>ЦФО</v>
          </cell>
          <cell r="W146" t="str">
            <v>Всероссийские соревнования</v>
          </cell>
          <cell r="X146" t="str">
            <v>Дистанция-пешеходная</v>
          </cell>
          <cell r="Z146" t="str">
            <v>Юноши, девушки</v>
          </cell>
          <cell r="AA146" t="str">
            <v>14-15 лет</v>
          </cell>
          <cell r="AB146">
            <v>45947</v>
          </cell>
          <cell r="AC146">
            <v>45950</v>
          </cell>
          <cell r="AD146" t="str">
            <v>Россия</v>
          </cell>
          <cell r="AE146" t="str">
            <v>г. Москва</v>
          </cell>
          <cell r="AF146" t="str">
            <v>-</v>
          </cell>
          <cell r="AG146">
            <v>250</v>
          </cell>
          <cell r="AH146">
            <v>200</v>
          </cell>
          <cell r="AI146">
            <v>50</v>
          </cell>
          <cell r="AJ146" t="str">
            <v>-</v>
          </cell>
          <cell r="AK146" t="str">
            <v>-</v>
          </cell>
          <cell r="AL146" t="str">
            <v>-</v>
          </cell>
          <cell r="AM146" t="str">
            <v>Федерация</v>
          </cell>
        </row>
        <row r="147">
          <cell r="E147">
            <v>27484</v>
          </cell>
          <cell r="F147" t="str">
            <v>2084580023031754</v>
          </cell>
          <cell r="G147" t="str">
            <v>-</v>
          </cell>
          <cell r="H147" t="str">
            <v>-</v>
          </cell>
          <cell r="I147" t="str">
            <v>-</v>
          </cell>
          <cell r="J147" t="str">
            <v>-</v>
          </cell>
          <cell r="K147" t="str">
            <v>-</v>
          </cell>
          <cell r="L147" t="str">
            <v>-</v>
          </cell>
          <cell r="M147" t="str">
            <v>-</v>
          </cell>
          <cell r="N147" t="str">
            <v>-</v>
          </cell>
          <cell r="O147" t="str">
            <v>-</v>
          </cell>
          <cell r="P147" t="str">
            <v>-</v>
          </cell>
          <cell r="Q147" t="str">
            <v>-</v>
          </cell>
          <cell r="R147" t="str">
            <v>-</v>
          </cell>
          <cell r="S147" t="str">
            <v>-</v>
          </cell>
          <cell r="T147" t="str">
            <v>-</v>
          </cell>
          <cell r="U147" t="str">
            <v>-</v>
          </cell>
          <cell r="V147" t="str">
            <v>ПФО</v>
          </cell>
          <cell r="W147" t="str">
            <v>Межрегиональные соревнования</v>
          </cell>
          <cell r="X147" t="str">
            <v>Дистанция-пешеходная;
дистанция-пешеходная-связка</v>
          </cell>
          <cell r="Z147" t="str">
            <v>Мужчины, женщины</v>
          </cell>
          <cell r="AA147" t="str">
            <v>22 и старше</v>
          </cell>
          <cell r="AB147">
            <v>45951</v>
          </cell>
          <cell r="AC147">
            <v>45954</v>
          </cell>
          <cell r="AD147" t="str">
            <v>Россия</v>
          </cell>
          <cell r="AE147" t="str">
            <v>Пензенская область,
г. Пенза</v>
          </cell>
          <cell r="AF147" t="str">
            <v>-</v>
          </cell>
          <cell r="AG147">
            <v>100</v>
          </cell>
          <cell r="AH147">
            <v>80</v>
          </cell>
          <cell r="AI147">
            <v>20</v>
          </cell>
          <cell r="AJ147" t="str">
            <v>-</v>
          </cell>
          <cell r="AK147" t="str">
            <v>-</v>
          </cell>
          <cell r="AL147" t="str">
            <v>-</v>
          </cell>
          <cell r="AM147" t="str">
            <v>Федерация</v>
          </cell>
        </row>
        <row r="148">
          <cell r="E148">
            <v>27485</v>
          </cell>
          <cell r="F148" t="str">
            <v>2084580023033977</v>
          </cell>
          <cell r="G148" t="str">
            <v>-</v>
          </cell>
          <cell r="H148" t="str">
            <v>-</v>
          </cell>
          <cell r="I148" t="str">
            <v>-</v>
          </cell>
          <cell r="J148" t="str">
            <v>-</v>
          </cell>
          <cell r="K148" t="str">
            <v>-</v>
          </cell>
          <cell r="L148" t="str">
            <v>-</v>
          </cell>
          <cell r="M148" t="str">
            <v>-</v>
          </cell>
          <cell r="N148" t="str">
            <v>-</v>
          </cell>
          <cell r="O148" t="str">
            <v>-</v>
          </cell>
          <cell r="P148" t="str">
            <v>-</v>
          </cell>
          <cell r="Q148" t="str">
            <v>-</v>
          </cell>
          <cell r="R148" t="str">
            <v>-</v>
          </cell>
          <cell r="S148" t="str">
            <v>-</v>
          </cell>
          <cell r="T148" t="str">
            <v>-</v>
          </cell>
          <cell r="U148" t="str">
            <v>-</v>
          </cell>
          <cell r="V148" t="str">
            <v>ПФО</v>
          </cell>
          <cell r="W148" t="str">
            <v>Межрегиональные соревнования</v>
          </cell>
          <cell r="X148" t="str">
            <v>Дистанция-пешеходная;
дистанция-пешеходная-связка</v>
          </cell>
          <cell r="Z148" t="str">
            <v>Юноши, девушки</v>
          </cell>
          <cell r="AA148" t="str">
            <v>14-15 лет</v>
          </cell>
          <cell r="AB148">
            <v>45951</v>
          </cell>
          <cell r="AC148">
            <v>45954</v>
          </cell>
          <cell r="AD148" t="str">
            <v>Россия</v>
          </cell>
          <cell r="AE148" t="str">
            <v>Пензенская область,
г. Пенза</v>
          </cell>
          <cell r="AF148" t="str">
            <v>-</v>
          </cell>
          <cell r="AG148">
            <v>100</v>
          </cell>
          <cell r="AH148">
            <v>80</v>
          </cell>
          <cell r="AI148">
            <v>20</v>
          </cell>
          <cell r="AJ148" t="str">
            <v>-</v>
          </cell>
          <cell r="AK148" t="str">
            <v>-</v>
          </cell>
          <cell r="AL148" t="str">
            <v>-</v>
          </cell>
          <cell r="AM148" t="str">
            <v>Федерация</v>
          </cell>
        </row>
        <row r="149">
          <cell r="E149">
            <v>27486</v>
          </cell>
          <cell r="F149" t="str">
            <v>2084010023031756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  <cell r="P149" t="str">
            <v>-</v>
          </cell>
          <cell r="Q149" t="str">
            <v>-</v>
          </cell>
          <cell r="R149" t="str">
            <v>-</v>
          </cell>
          <cell r="S149" t="str">
            <v>-</v>
          </cell>
          <cell r="T149" t="str">
            <v>-</v>
          </cell>
          <cell r="U149" t="str">
            <v>-</v>
          </cell>
          <cell r="V149" t="str">
            <v>ЮФО</v>
          </cell>
          <cell r="W149" t="str">
            <v>Межрегиональные соревнования</v>
          </cell>
          <cell r="X149" t="str">
            <v>Дистанция-пешеходная;
дистанция-пешеходная-связка</v>
          </cell>
          <cell r="Z149" t="str">
            <v>Мужчины, женщины</v>
          </cell>
          <cell r="AA149" t="str">
            <v>22 и старше</v>
          </cell>
          <cell r="AB149">
            <v>45953</v>
          </cell>
          <cell r="AC149">
            <v>45956</v>
          </cell>
          <cell r="AD149" t="str">
            <v>Россия</v>
          </cell>
          <cell r="AE149" t="str">
            <v>Республика Адыгея,
ст. Даховская</v>
          </cell>
          <cell r="AF149" t="str">
            <v>-</v>
          </cell>
          <cell r="AG149">
            <v>100</v>
          </cell>
          <cell r="AH149">
            <v>80</v>
          </cell>
          <cell r="AI149">
            <v>20</v>
          </cell>
          <cell r="AJ149" t="str">
            <v>-</v>
          </cell>
          <cell r="AK149" t="str">
            <v>-</v>
          </cell>
          <cell r="AL149" t="str">
            <v>-</v>
          </cell>
          <cell r="AM149" t="str">
            <v>Федерация</v>
          </cell>
        </row>
        <row r="150">
          <cell r="E150">
            <v>27487</v>
          </cell>
          <cell r="F150" t="str">
            <v>2084010023031755</v>
          </cell>
          <cell r="G150" t="str">
            <v>-</v>
          </cell>
          <cell r="H150" t="str">
            <v>-</v>
          </cell>
          <cell r="I150" t="str">
            <v>-</v>
          </cell>
          <cell r="J150" t="str">
            <v>-</v>
          </cell>
          <cell r="K150" t="str">
            <v>-</v>
          </cell>
          <cell r="L150" t="str">
            <v>-</v>
          </cell>
          <cell r="M150" t="str">
            <v>-</v>
          </cell>
          <cell r="N150" t="str">
            <v>-</v>
          </cell>
          <cell r="O150" t="str">
            <v>-</v>
          </cell>
          <cell r="P150" t="str">
            <v>-</v>
          </cell>
          <cell r="Q150" t="str">
            <v>-</v>
          </cell>
          <cell r="R150" t="str">
            <v>-</v>
          </cell>
          <cell r="S150" t="str">
            <v>-</v>
          </cell>
          <cell r="T150" t="str">
            <v>-</v>
          </cell>
          <cell r="U150" t="str">
            <v>-</v>
          </cell>
          <cell r="V150" t="str">
            <v>ЮФО</v>
          </cell>
          <cell r="W150" t="str">
            <v>Межрегиональные соревнования</v>
          </cell>
          <cell r="X150" t="str">
            <v>Дистанция-пешеходная;
дистанция-пешеходная-связка</v>
          </cell>
          <cell r="Z150" t="str">
            <v>Юноши, девушки</v>
          </cell>
          <cell r="AA150" t="str">
            <v>14-15 лет</v>
          </cell>
          <cell r="AB150">
            <v>45953</v>
          </cell>
          <cell r="AC150">
            <v>45956</v>
          </cell>
          <cell r="AD150" t="str">
            <v>Россия</v>
          </cell>
          <cell r="AE150" t="str">
            <v>Республика Адыгея,
ст. Даховская</v>
          </cell>
          <cell r="AF150" t="str">
            <v>-</v>
          </cell>
          <cell r="AG150">
            <v>100</v>
          </cell>
          <cell r="AH150">
            <v>80</v>
          </cell>
          <cell r="AI150">
            <v>20</v>
          </cell>
          <cell r="AJ150" t="str">
            <v>-</v>
          </cell>
          <cell r="AK150" t="str">
            <v>-</v>
          </cell>
          <cell r="AL150" t="str">
            <v>-</v>
          </cell>
          <cell r="AM150" t="str">
            <v>Федерация</v>
          </cell>
        </row>
        <row r="151">
          <cell r="E151">
            <v>27405</v>
          </cell>
          <cell r="F151" t="str">
            <v>2084160021031694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  <cell r="P151" t="str">
            <v>-</v>
          </cell>
          <cell r="Q151" t="str">
            <v>-</v>
          </cell>
          <cell r="R151" t="str">
            <v>-</v>
          </cell>
          <cell r="S151" t="str">
            <v>-</v>
          </cell>
          <cell r="T151" t="str">
            <v>-</v>
          </cell>
          <cell r="U151" t="str">
            <v>-</v>
          </cell>
          <cell r="V151" t="str">
            <v>ПФО</v>
          </cell>
          <cell r="W151" t="str">
            <v>Всероссийские соревнования</v>
          </cell>
          <cell r="X151" t="str">
            <v>Дистанция-на средствах передвижения</v>
          </cell>
          <cell r="Y151" t="str">
            <v>Кони</v>
          </cell>
          <cell r="Z151" t="str">
            <v>Мужчины, женщины</v>
          </cell>
          <cell r="AA151" t="str">
            <v>22 и старше</v>
          </cell>
          <cell r="AB151">
            <v>45953</v>
          </cell>
          <cell r="AC151">
            <v>45956</v>
          </cell>
          <cell r="AD151" t="str">
            <v>Россия</v>
          </cell>
          <cell r="AE151" t="str">
            <v>Республика Татарстан,
г. Набережные Челны</v>
          </cell>
          <cell r="AF151" t="str">
            <v>-</v>
          </cell>
          <cell r="AG151">
            <v>50</v>
          </cell>
          <cell r="AH151">
            <v>40</v>
          </cell>
          <cell r="AI151">
            <v>10</v>
          </cell>
          <cell r="AJ151" t="str">
            <v>-</v>
          </cell>
          <cell r="AK151">
            <v>200</v>
          </cell>
          <cell r="AL151" t="str">
            <v>-</v>
          </cell>
          <cell r="AM151" t="str">
            <v>Минспорт России</v>
          </cell>
        </row>
        <row r="152">
          <cell r="E152">
            <v>27488</v>
          </cell>
          <cell r="F152" t="str">
            <v>2084160023031757</v>
          </cell>
          <cell r="G152" t="str">
            <v>-</v>
          </cell>
          <cell r="H152" t="str">
            <v>-</v>
          </cell>
          <cell r="I152" t="str">
            <v>-</v>
          </cell>
          <cell r="J152" t="str">
            <v>-</v>
          </cell>
          <cell r="K152" t="str">
            <v>-</v>
          </cell>
          <cell r="L152" t="str">
            <v>-</v>
          </cell>
          <cell r="M152" t="str">
            <v>-</v>
          </cell>
          <cell r="N152" t="str">
            <v>-</v>
          </cell>
          <cell r="O152" t="str">
            <v>-</v>
          </cell>
          <cell r="P152" t="str">
            <v>-</v>
          </cell>
          <cell r="Q152" t="str">
            <v>-</v>
          </cell>
          <cell r="R152" t="str">
            <v>-</v>
          </cell>
          <cell r="S152" t="str">
            <v>-</v>
          </cell>
          <cell r="T152" t="str">
            <v>-</v>
          </cell>
          <cell r="U152" t="str">
            <v>-</v>
          </cell>
          <cell r="V152" t="str">
            <v>ПФО</v>
          </cell>
          <cell r="W152" t="str">
            <v>Межрегиональные соревнования</v>
          </cell>
          <cell r="X152" t="str">
            <v>Дистанция-на средствах передвижения</v>
          </cell>
          <cell r="Y152" t="str">
            <v>Кони</v>
          </cell>
          <cell r="Z152" t="str">
            <v>Юноши, девушки</v>
          </cell>
          <cell r="AA152" t="str">
            <v>14-15 лет</v>
          </cell>
          <cell r="AB152">
            <v>45953</v>
          </cell>
          <cell r="AC152">
            <v>45956</v>
          </cell>
          <cell r="AD152" t="str">
            <v>Россия</v>
          </cell>
          <cell r="AE152" t="str">
            <v>Республика Татарстан,
г. Набережные Челны</v>
          </cell>
          <cell r="AF152" t="str">
            <v>-</v>
          </cell>
          <cell r="AG152">
            <v>50</v>
          </cell>
          <cell r="AH152">
            <v>40</v>
          </cell>
          <cell r="AI152">
            <v>10</v>
          </cell>
          <cell r="AJ152" t="str">
            <v>-</v>
          </cell>
          <cell r="AK152" t="str">
            <v>-</v>
          </cell>
          <cell r="AL152" t="str">
            <v>-</v>
          </cell>
          <cell r="AM152" t="str">
            <v>Федерация</v>
          </cell>
        </row>
        <row r="153">
          <cell r="E153">
            <v>29655</v>
          </cell>
          <cell r="F153" t="str">
            <v>2084160010038881</v>
          </cell>
          <cell r="G153" t="str">
            <v>-</v>
          </cell>
          <cell r="H153" t="str">
            <v>-</v>
          </cell>
          <cell r="I153" t="str">
            <v>-</v>
          </cell>
          <cell r="J153" t="str">
            <v>-</v>
          </cell>
          <cell r="K153" t="str">
            <v>-</v>
          </cell>
          <cell r="L153" t="str">
            <v>-</v>
          </cell>
          <cell r="M153" t="str">
            <v>-</v>
          </cell>
          <cell r="N153" t="str">
            <v>-</v>
          </cell>
          <cell r="O153" t="str">
            <v>-</v>
          </cell>
          <cell r="P153" t="str">
            <v>-</v>
          </cell>
          <cell r="Q153" t="str">
            <v>-</v>
          </cell>
          <cell r="R153" t="str">
            <v>-</v>
          </cell>
          <cell r="S153" t="str">
            <v>-</v>
          </cell>
          <cell r="T153" t="str">
            <v>-</v>
          </cell>
          <cell r="U153" t="str">
            <v>-</v>
          </cell>
          <cell r="V153" t="str">
            <v>МЖДН</v>
          </cell>
          <cell r="W153" t="str">
            <v>Чемпионат мира</v>
          </cell>
          <cell r="X153" t="str">
            <v>Дистанции конные</v>
          </cell>
          <cell r="Z153" t="str">
            <v>Мужчины, женщины</v>
          </cell>
          <cell r="AA153" t="str">
            <v>22 и старше</v>
          </cell>
          <cell r="AB153">
            <v>45956</v>
          </cell>
          <cell r="AC153">
            <v>45960</v>
          </cell>
          <cell r="AD153" t="str">
            <v>Россия</v>
          </cell>
          <cell r="AE153" t="str">
            <v>Республика Татарстан,
г. Набережные Челны</v>
          </cell>
          <cell r="AF153" t="str">
            <v>-</v>
          </cell>
          <cell r="AG153">
            <v>11</v>
          </cell>
          <cell r="AH153">
            <v>8</v>
          </cell>
          <cell r="AI153">
            <v>3</v>
          </cell>
          <cell r="AK153" t="str">
            <v>-</v>
          </cell>
          <cell r="AL153" t="str">
            <v>-</v>
          </cell>
          <cell r="AM153" t="str">
            <v>Федерация</v>
          </cell>
        </row>
        <row r="154">
          <cell r="E154">
            <v>27406</v>
          </cell>
          <cell r="F154" t="str">
            <v>2084160021031695</v>
          </cell>
          <cell r="G154" t="str">
            <v>-</v>
          </cell>
          <cell r="H154" t="str">
            <v>-</v>
          </cell>
          <cell r="I154" t="str">
            <v>-</v>
          </cell>
          <cell r="J154" t="str">
            <v>-</v>
          </cell>
          <cell r="K154" t="str">
            <v>-</v>
          </cell>
          <cell r="L154" t="str">
            <v>-</v>
          </cell>
          <cell r="M154" t="str">
            <v>-</v>
          </cell>
          <cell r="N154" t="str">
            <v>-</v>
          </cell>
          <cell r="O154" t="str">
            <v>-</v>
          </cell>
          <cell r="P154" t="str">
            <v>-</v>
          </cell>
          <cell r="Q154" t="str">
            <v>-</v>
          </cell>
          <cell r="R154" t="str">
            <v>-</v>
          </cell>
          <cell r="S154" t="str">
            <v>-</v>
          </cell>
          <cell r="T154" t="str">
            <v>-</v>
          </cell>
          <cell r="U154" t="str">
            <v>-</v>
          </cell>
          <cell r="V154" t="str">
            <v>ПФО</v>
          </cell>
          <cell r="W154" t="str">
            <v>Всероссийские соревнования</v>
          </cell>
          <cell r="X154" t="str">
            <v xml:space="preserve">Дистанция-пешеходная;
дистанция-пешеходная-связка;
дистанция-пешеходная-группа </v>
          </cell>
          <cell r="Z154" t="str">
            <v>Мужчины, женщины</v>
          </cell>
          <cell r="AA154" t="str">
            <v>22 и старше</v>
          </cell>
          <cell r="AB154">
            <v>45960</v>
          </cell>
          <cell r="AC154">
            <v>45964</v>
          </cell>
          <cell r="AD154" t="str">
            <v>Россия</v>
          </cell>
          <cell r="AE154" t="str">
            <v>Республика Татарстан,
г. Набережные Челны</v>
          </cell>
          <cell r="AF154" t="str">
            <v>-</v>
          </cell>
          <cell r="AG154">
            <v>250</v>
          </cell>
          <cell r="AH154">
            <v>200</v>
          </cell>
          <cell r="AI154">
            <v>50</v>
          </cell>
          <cell r="AJ154" t="str">
            <v>-</v>
          </cell>
          <cell r="AK154">
            <v>300</v>
          </cell>
          <cell r="AL154" t="str">
            <v>-</v>
          </cell>
          <cell r="AM154" t="str">
            <v>Минспорт России</v>
          </cell>
        </row>
        <row r="155">
          <cell r="E155">
            <v>27407</v>
          </cell>
          <cell r="F155" t="str">
            <v>2084160021031696</v>
          </cell>
          <cell r="G155" t="str">
            <v>-</v>
          </cell>
          <cell r="H155" t="str">
            <v>-</v>
          </cell>
          <cell r="I155" t="str">
            <v>-</v>
          </cell>
          <cell r="J155" t="str">
            <v>-</v>
          </cell>
          <cell r="K155" t="str">
            <v>-</v>
          </cell>
          <cell r="L155" t="str">
            <v>-</v>
          </cell>
          <cell r="M155" t="str">
            <v>-</v>
          </cell>
          <cell r="N155" t="str">
            <v>-</v>
          </cell>
          <cell r="O155" t="str">
            <v>-</v>
          </cell>
          <cell r="P155" t="str">
            <v>-</v>
          </cell>
          <cell r="Q155" t="str">
            <v>-</v>
          </cell>
          <cell r="R155" t="str">
            <v>-</v>
          </cell>
          <cell r="S155" t="str">
            <v>-</v>
          </cell>
          <cell r="T155" t="str">
            <v>-</v>
          </cell>
          <cell r="U155" t="str">
            <v>-</v>
          </cell>
          <cell r="V155" t="str">
            <v>ПФО</v>
          </cell>
          <cell r="W155" t="str">
            <v>Всероссийские соревнования</v>
          </cell>
          <cell r="X155" t="str">
            <v xml:space="preserve">Дистанция-пешеходная;
дистанция-пешеходная-связка;
дистанция-пешеходная-группа </v>
          </cell>
          <cell r="Z155" t="str">
            <v>Юниоры, юниорки</v>
          </cell>
          <cell r="AA155" t="str">
            <v>16-21 год</v>
          </cell>
          <cell r="AB155">
            <v>45960</v>
          </cell>
          <cell r="AC155">
            <v>45964</v>
          </cell>
          <cell r="AD155" t="str">
            <v>Россия</v>
          </cell>
          <cell r="AE155" t="str">
            <v>Республика Татарстан,
г. Набережные Челны</v>
          </cell>
          <cell r="AF155" t="str">
            <v>-</v>
          </cell>
          <cell r="AG155">
            <v>250</v>
          </cell>
          <cell r="AH155">
            <v>200</v>
          </cell>
          <cell r="AI155">
            <v>50</v>
          </cell>
          <cell r="AJ155" t="str">
            <v>-</v>
          </cell>
          <cell r="AK155">
            <v>38.25</v>
          </cell>
          <cell r="AL155" t="str">
            <v>-</v>
          </cell>
          <cell r="AM155" t="str">
            <v>Минспорт России</v>
          </cell>
        </row>
        <row r="156">
          <cell r="E156">
            <v>27408</v>
          </cell>
          <cell r="F156" t="str">
            <v>2084160021031697</v>
          </cell>
          <cell r="G156" t="str">
            <v>-</v>
          </cell>
          <cell r="H156" t="str">
            <v>-</v>
          </cell>
          <cell r="I156" t="str">
            <v>-</v>
          </cell>
          <cell r="J156" t="str">
            <v>-</v>
          </cell>
          <cell r="K156" t="str">
            <v>-</v>
          </cell>
          <cell r="L156" t="str">
            <v>-</v>
          </cell>
          <cell r="M156" t="str">
            <v>-</v>
          </cell>
          <cell r="N156" t="str">
            <v>-</v>
          </cell>
          <cell r="O156" t="str">
            <v>-</v>
          </cell>
          <cell r="P156" t="str">
            <v>-</v>
          </cell>
          <cell r="Q156" t="str">
            <v>-</v>
          </cell>
          <cell r="R156" t="str">
            <v>-</v>
          </cell>
          <cell r="S156" t="str">
            <v>-</v>
          </cell>
          <cell r="T156" t="str">
            <v>-</v>
          </cell>
          <cell r="U156" t="str">
            <v>-</v>
          </cell>
          <cell r="V156" t="str">
            <v>ПФО</v>
          </cell>
          <cell r="W156" t="str">
            <v>Всероссийские соревнования</v>
          </cell>
          <cell r="X156" t="str">
            <v xml:space="preserve">Дистанция-пешеходная;
дистанция-пешеходная-связка;
дистанция-пешеходная-группа </v>
          </cell>
          <cell r="Z156" t="str">
            <v>Юноши, девушки</v>
          </cell>
          <cell r="AA156" t="str">
            <v>14-15 лет</v>
          </cell>
          <cell r="AB156">
            <v>45960</v>
          </cell>
          <cell r="AC156">
            <v>45964</v>
          </cell>
          <cell r="AD156" t="str">
            <v>Россия</v>
          </cell>
          <cell r="AE156" t="str">
            <v>Республика Татарстан,
г. Набережные Челны</v>
          </cell>
          <cell r="AF156" t="str">
            <v>-</v>
          </cell>
          <cell r="AG156">
            <v>250</v>
          </cell>
          <cell r="AH156">
            <v>200</v>
          </cell>
          <cell r="AI156">
            <v>50</v>
          </cell>
          <cell r="AJ156" t="str">
            <v>-</v>
          </cell>
          <cell r="AK156">
            <v>38.25</v>
          </cell>
          <cell r="AL156" t="str">
            <v>-</v>
          </cell>
          <cell r="AM156" t="str">
            <v>Минспорт России</v>
          </cell>
        </row>
        <row r="157">
          <cell r="E157">
            <v>27490</v>
          </cell>
          <cell r="F157" t="str">
            <v>2084160023031759</v>
          </cell>
          <cell r="G157" t="str">
            <v>-</v>
          </cell>
          <cell r="H157" t="str">
            <v>-</v>
          </cell>
          <cell r="I157" t="str">
            <v>-</v>
          </cell>
          <cell r="J157" t="str">
            <v>-</v>
          </cell>
          <cell r="K157" t="str">
            <v>-</v>
          </cell>
          <cell r="L157" t="str">
            <v>-</v>
          </cell>
          <cell r="M157" t="str">
            <v>-</v>
          </cell>
          <cell r="N157" t="str">
            <v>-</v>
          </cell>
          <cell r="O157" t="str">
            <v>-</v>
          </cell>
          <cell r="P157" t="str">
            <v>-</v>
          </cell>
          <cell r="Q157" t="str">
            <v>-</v>
          </cell>
          <cell r="R157" t="str">
            <v>-</v>
          </cell>
          <cell r="S157" t="str">
            <v>-</v>
          </cell>
          <cell r="T157" t="str">
            <v>-</v>
          </cell>
          <cell r="U157" t="str">
            <v>-</v>
          </cell>
          <cell r="V157" t="str">
            <v>ПФО</v>
          </cell>
          <cell r="W157" t="str">
            <v>Межрегиональные соревнования</v>
          </cell>
          <cell r="X157" t="str">
            <v xml:space="preserve">Дистанция-пешеходная;
дистанция-пешеходная-связка;
дистанция-пешеходная-группа </v>
          </cell>
          <cell r="Z157" t="str">
            <v>Мальчики, девочки</v>
          </cell>
          <cell r="AA157" t="str">
            <v>8-13 лет</v>
          </cell>
          <cell r="AB157">
            <v>45960</v>
          </cell>
          <cell r="AC157">
            <v>45964</v>
          </cell>
          <cell r="AD157" t="str">
            <v>Россия</v>
          </cell>
          <cell r="AE157" t="str">
            <v>Республика Татарстан,
г. Набережные Челны</v>
          </cell>
          <cell r="AF157" t="str">
            <v>-</v>
          </cell>
          <cell r="AG157">
            <v>100</v>
          </cell>
          <cell r="AH157">
            <v>80</v>
          </cell>
          <cell r="AI157">
            <v>20</v>
          </cell>
          <cell r="AJ157" t="str">
            <v>-</v>
          </cell>
          <cell r="AK157" t="str">
            <v>-</v>
          </cell>
          <cell r="AL157" t="str">
            <v>-</v>
          </cell>
          <cell r="AM157" t="str">
            <v>Федерация</v>
          </cell>
        </row>
        <row r="158">
          <cell r="E158">
            <v>27534</v>
          </cell>
          <cell r="F158" t="str">
            <v>2084000012041294</v>
          </cell>
          <cell r="G158" t="str">
            <v>-</v>
          </cell>
          <cell r="H158" t="str">
            <v>-</v>
          </cell>
          <cell r="I158" t="str">
            <v>-</v>
          </cell>
          <cell r="J158" t="str">
            <v>-</v>
          </cell>
          <cell r="K158" t="str">
            <v>-</v>
          </cell>
          <cell r="L158" t="str">
            <v>-</v>
          </cell>
          <cell r="M158" t="str">
            <v>-</v>
          </cell>
          <cell r="N158" t="str">
            <v>-</v>
          </cell>
          <cell r="O158" t="str">
            <v>-</v>
          </cell>
          <cell r="P158" t="str">
            <v>-</v>
          </cell>
          <cell r="Q158" t="str">
            <v>-</v>
          </cell>
          <cell r="R158" t="str">
            <v>-</v>
          </cell>
          <cell r="S158" t="str">
            <v>-</v>
          </cell>
          <cell r="T158" t="str">
            <v>-</v>
          </cell>
          <cell r="U158" t="str">
            <v>-</v>
          </cell>
          <cell r="V158" t="str">
            <v>МЖДН</v>
          </cell>
          <cell r="W158" t="str">
            <v>Кубок мира</v>
          </cell>
          <cell r="X158" t="str">
            <v>Северная ходьба</v>
          </cell>
          <cell r="Z158" t="str">
            <v>Мужчины, женщины</v>
          </cell>
          <cell r="AA158" t="str">
            <v>18 и старше</v>
          </cell>
          <cell r="AB158">
            <v>45964</v>
          </cell>
          <cell r="AC158">
            <v>45966</v>
          </cell>
          <cell r="AD158" t="str">
            <v>Республика Узбекистан</v>
          </cell>
          <cell r="AE158" t="str">
            <v>г. Самарканд</v>
          </cell>
          <cell r="AF158" t="str">
            <v>-</v>
          </cell>
          <cell r="AG158">
            <v>15</v>
          </cell>
          <cell r="AH158">
            <v>12</v>
          </cell>
          <cell r="AI158">
            <v>3</v>
          </cell>
          <cell r="AK158" t="str">
            <v>-</v>
          </cell>
          <cell r="AL158" t="str">
            <v>-</v>
          </cell>
          <cell r="AM158" t="str">
            <v>Федерация</v>
          </cell>
        </row>
        <row r="159">
          <cell r="E159">
            <v>27502</v>
          </cell>
          <cell r="F159" t="str">
            <v>2084510024038883</v>
          </cell>
          <cell r="G159" t="str">
            <v>-</v>
          </cell>
          <cell r="H159" t="str">
            <v>-</v>
          </cell>
          <cell r="I159" t="str">
            <v>-</v>
          </cell>
          <cell r="J159" t="str">
            <v>-</v>
          </cell>
          <cell r="K159" t="str">
            <v>-</v>
          </cell>
          <cell r="L159" t="str">
            <v>-</v>
          </cell>
          <cell r="M159" t="str">
            <v>-</v>
          </cell>
          <cell r="N159" t="str">
            <v>-</v>
          </cell>
          <cell r="O159" t="str">
            <v>-</v>
          </cell>
          <cell r="P159" t="str">
            <v>-</v>
          </cell>
          <cell r="Q159" t="str">
            <v>-</v>
          </cell>
          <cell r="R159" t="str">
            <v>-</v>
          </cell>
          <cell r="S159" t="str">
            <v>-</v>
          </cell>
          <cell r="T159" t="str">
            <v>-</v>
          </cell>
          <cell r="U159" t="str">
            <v>-</v>
          </cell>
          <cell r="V159" t="str">
            <v>СЗФО</v>
          </cell>
          <cell r="W159" t="str">
            <v>Учебно-тренировочное мероприятие</v>
          </cell>
          <cell r="X159" t="str">
            <v>Дистанция-лыжная; 
дистанция-лыжная-связка;
дистанция-лыжная-группа</v>
          </cell>
          <cell r="Z159" t="str">
            <v>Мужчины, женщины</v>
          </cell>
          <cell r="AA159" t="str">
            <v>22 и старше</v>
          </cell>
          <cell r="AB159">
            <v>45978</v>
          </cell>
          <cell r="AC159">
            <v>45985</v>
          </cell>
          <cell r="AD159" t="str">
            <v>Россия</v>
          </cell>
          <cell r="AE159" t="str">
            <v>Мурманская область,
г. Кировск</v>
          </cell>
          <cell r="AF159" t="str">
            <v>-</v>
          </cell>
          <cell r="AG159">
            <v>50</v>
          </cell>
          <cell r="AH159">
            <v>40</v>
          </cell>
          <cell r="AI159">
            <v>10</v>
          </cell>
          <cell r="AJ159" t="str">
            <v>-</v>
          </cell>
          <cell r="AK159">
            <v>0</v>
          </cell>
          <cell r="AL159" t="str">
            <v>-</v>
          </cell>
          <cell r="AM159" t="str">
            <v>Минспорт России</v>
          </cell>
        </row>
        <row r="160">
          <cell r="E160">
            <v>27491</v>
          </cell>
          <cell r="F160" t="str">
            <v>2084590023031763</v>
          </cell>
          <cell r="G160" t="str">
            <v>-</v>
          </cell>
          <cell r="H160" t="str">
            <v>-</v>
          </cell>
          <cell r="I160" t="str">
            <v>-</v>
          </cell>
          <cell r="J160" t="str">
            <v>-</v>
          </cell>
          <cell r="K160" t="str">
            <v>-</v>
          </cell>
          <cell r="L160" t="str">
            <v>-</v>
          </cell>
          <cell r="M160" t="str">
            <v>-</v>
          </cell>
          <cell r="N160" t="str">
            <v>-</v>
          </cell>
          <cell r="O160" t="str">
            <v>-</v>
          </cell>
          <cell r="P160" t="str">
            <v>-</v>
          </cell>
          <cell r="Q160" t="str">
            <v>-</v>
          </cell>
          <cell r="R160" t="str">
            <v>-</v>
          </cell>
          <cell r="S160" t="str">
            <v>-</v>
          </cell>
          <cell r="T160" t="str">
            <v>-</v>
          </cell>
          <cell r="U160" t="str">
            <v>-</v>
          </cell>
          <cell r="V160" t="str">
            <v>ПФО</v>
          </cell>
          <cell r="W160" t="str">
            <v>Межрегиональные соревнования</v>
          </cell>
          <cell r="X160" t="str">
            <v xml:space="preserve">Дистанция-пешеходная;
дистанция-пешеходная-связка;
дистанция-пешеходная-группа </v>
          </cell>
          <cell r="Z160" t="str">
            <v>Мужчины, женщины</v>
          </cell>
          <cell r="AA160" t="str">
            <v>22 и старше</v>
          </cell>
          <cell r="AB160">
            <v>45980</v>
          </cell>
          <cell r="AC160">
            <v>45984</v>
          </cell>
          <cell r="AD160" t="str">
            <v>Россия</v>
          </cell>
          <cell r="AE160" t="str">
            <v>Пермский край,
пос. Марковский</v>
          </cell>
          <cell r="AF160" t="str">
            <v>-</v>
          </cell>
          <cell r="AG160">
            <v>100</v>
          </cell>
          <cell r="AH160">
            <v>80</v>
          </cell>
          <cell r="AI160">
            <v>20</v>
          </cell>
          <cell r="AJ160" t="str">
            <v>-</v>
          </cell>
          <cell r="AK160" t="str">
            <v>-</v>
          </cell>
          <cell r="AL160" t="str">
            <v>-</v>
          </cell>
          <cell r="AM160" t="str">
            <v>Федерация</v>
          </cell>
        </row>
        <row r="161">
          <cell r="E161">
            <v>27493</v>
          </cell>
          <cell r="F161" t="str">
            <v>2084590023031762</v>
          </cell>
          <cell r="G161" t="str">
            <v>-</v>
          </cell>
          <cell r="H161" t="str">
            <v>-</v>
          </cell>
          <cell r="I161" t="str">
            <v>-</v>
          </cell>
          <cell r="J161" t="str">
            <v>-</v>
          </cell>
          <cell r="K161" t="str">
            <v>-</v>
          </cell>
          <cell r="L161" t="str">
            <v>-</v>
          </cell>
          <cell r="M161" t="str">
            <v>-</v>
          </cell>
          <cell r="N161" t="str">
            <v>-</v>
          </cell>
          <cell r="O161" t="str">
            <v>-</v>
          </cell>
          <cell r="P161" t="str">
            <v>-</v>
          </cell>
          <cell r="Q161" t="str">
            <v>-</v>
          </cell>
          <cell r="R161" t="str">
            <v>-</v>
          </cell>
          <cell r="S161" t="str">
            <v>-</v>
          </cell>
          <cell r="T161" t="str">
            <v>-</v>
          </cell>
          <cell r="U161" t="str">
            <v>-</v>
          </cell>
          <cell r="V161" t="str">
            <v>ПФО</v>
          </cell>
          <cell r="W161" t="str">
            <v>Межрегиональные соревнования</v>
          </cell>
          <cell r="X161" t="str">
            <v xml:space="preserve">Дистанция-пешеходная;
дистанция-пешеходная-связка;
дистанция-пешеходная-группа </v>
          </cell>
          <cell r="Z161" t="str">
            <v>Юниоры, юниорки</v>
          </cell>
          <cell r="AA161" t="str">
            <v>16-21 год</v>
          </cell>
          <cell r="AB161">
            <v>45980</v>
          </cell>
          <cell r="AC161">
            <v>45984</v>
          </cell>
          <cell r="AD161" t="str">
            <v>Россия</v>
          </cell>
          <cell r="AE161" t="str">
            <v>Пермский край,
пос. Марковский</v>
          </cell>
          <cell r="AF161" t="str">
            <v>-</v>
          </cell>
          <cell r="AG161">
            <v>100</v>
          </cell>
          <cell r="AH161">
            <v>80</v>
          </cell>
          <cell r="AI161">
            <v>20</v>
          </cell>
          <cell r="AJ161" t="str">
            <v>-</v>
          </cell>
          <cell r="AK161" t="str">
            <v>-</v>
          </cell>
          <cell r="AL161" t="str">
            <v>-</v>
          </cell>
          <cell r="AM161" t="str">
            <v>Федерация</v>
          </cell>
        </row>
        <row r="162">
          <cell r="E162">
            <v>27494</v>
          </cell>
          <cell r="F162" t="str">
            <v>2084590023031761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  <cell r="P162" t="str">
            <v>-</v>
          </cell>
          <cell r="Q162" t="str">
            <v>-</v>
          </cell>
          <cell r="R162" t="str">
            <v>-</v>
          </cell>
          <cell r="S162" t="str">
            <v>-</v>
          </cell>
          <cell r="T162" t="str">
            <v>-</v>
          </cell>
          <cell r="U162" t="str">
            <v>-</v>
          </cell>
          <cell r="V162" t="str">
            <v>ПФО</v>
          </cell>
          <cell r="W162" t="str">
            <v>Межрегиональные соревнования</v>
          </cell>
          <cell r="X162" t="str">
            <v xml:space="preserve">Дистанция-пешеходная;
дистанция-пешеходная-связка;
дистанция-пешеходная-группа </v>
          </cell>
          <cell r="Z162" t="str">
            <v>Юноши, девушки</v>
          </cell>
          <cell r="AA162" t="str">
            <v>14-15 лет</v>
          </cell>
          <cell r="AB162">
            <v>45980</v>
          </cell>
          <cell r="AC162">
            <v>45984</v>
          </cell>
          <cell r="AD162" t="str">
            <v>Россия</v>
          </cell>
          <cell r="AE162" t="str">
            <v>Пермский край,
пос. Марковский</v>
          </cell>
          <cell r="AF162" t="str">
            <v>-</v>
          </cell>
          <cell r="AG162">
            <v>100</v>
          </cell>
          <cell r="AH162">
            <v>80</v>
          </cell>
          <cell r="AI162">
            <v>20</v>
          </cell>
          <cell r="AJ162" t="str">
            <v>-</v>
          </cell>
          <cell r="AK162" t="str">
            <v>-</v>
          </cell>
          <cell r="AL162" t="str">
            <v>-</v>
          </cell>
          <cell r="AM162" t="str">
            <v>Федерация</v>
          </cell>
        </row>
        <row r="163">
          <cell r="E163">
            <v>27496</v>
          </cell>
          <cell r="F163" t="str">
            <v>2084590023031760</v>
          </cell>
          <cell r="G163" t="str">
            <v>-</v>
          </cell>
          <cell r="H163" t="str">
            <v>-</v>
          </cell>
          <cell r="I163" t="str">
            <v>-</v>
          </cell>
          <cell r="J163" t="str">
            <v>-</v>
          </cell>
          <cell r="K163" t="str">
            <v>-</v>
          </cell>
          <cell r="L163" t="str">
            <v>-</v>
          </cell>
          <cell r="M163" t="str">
            <v>-</v>
          </cell>
          <cell r="N163" t="str">
            <v>-</v>
          </cell>
          <cell r="O163" t="str">
            <v>-</v>
          </cell>
          <cell r="P163" t="str">
            <v>-</v>
          </cell>
          <cell r="Q163" t="str">
            <v>-</v>
          </cell>
          <cell r="R163" t="str">
            <v>-</v>
          </cell>
          <cell r="S163" t="str">
            <v>-</v>
          </cell>
          <cell r="T163" t="str">
            <v>-</v>
          </cell>
          <cell r="U163" t="str">
            <v>-</v>
          </cell>
          <cell r="V163" t="str">
            <v>ПФО</v>
          </cell>
          <cell r="W163" t="str">
            <v>Межрегиональные соревнования</v>
          </cell>
          <cell r="X163" t="str">
            <v xml:space="preserve">Дистанция-пешеходная;
дистанция-пешеходная-связка;
дистанция-пешеходная-группа </v>
          </cell>
          <cell r="Z163" t="str">
            <v>Мальчики, девочки</v>
          </cell>
          <cell r="AA163" t="str">
            <v>8-13 лет</v>
          </cell>
          <cell r="AB163">
            <v>45980</v>
          </cell>
          <cell r="AC163">
            <v>45984</v>
          </cell>
          <cell r="AD163" t="str">
            <v>Россия</v>
          </cell>
          <cell r="AE163" t="str">
            <v>Пермский край,
пос. Марковский</v>
          </cell>
          <cell r="AF163" t="str">
            <v>-</v>
          </cell>
          <cell r="AG163">
            <v>100</v>
          </cell>
          <cell r="AH163">
            <v>80</v>
          </cell>
          <cell r="AI163">
            <v>20</v>
          </cell>
          <cell r="AJ163" t="str">
            <v>-</v>
          </cell>
          <cell r="AK163" t="str">
            <v>-</v>
          </cell>
          <cell r="AL163" t="str">
            <v>-</v>
          </cell>
          <cell r="AM163" t="str">
            <v>Федерация</v>
          </cell>
        </row>
        <row r="164">
          <cell r="E164">
            <v>27497</v>
          </cell>
          <cell r="F164" t="str">
            <v>2084270023031766</v>
          </cell>
          <cell r="G164" t="str">
            <v>-</v>
          </cell>
          <cell r="H164" t="str">
            <v>-</v>
          </cell>
          <cell r="I164" t="str">
            <v>-</v>
          </cell>
          <cell r="J164" t="str">
            <v>-</v>
          </cell>
          <cell r="K164" t="str">
            <v>-</v>
          </cell>
          <cell r="L164" t="str">
            <v>-</v>
          </cell>
          <cell r="M164" t="str">
            <v>-</v>
          </cell>
          <cell r="N164" t="str">
            <v>-</v>
          </cell>
          <cell r="O164" t="str">
            <v>-</v>
          </cell>
          <cell r="P164" t="str">
            <v>-</v>
          </cell>
          <cell r="Q164" t="str">
            <v>-</v>
          </cell>
          <cell r="R164" t="str">
            <v>-</v>
          </cell>
          <cell r="S164" t="str">
            <v>-</v>
          </cell>
          <cell r="T164" t="str">
            <v>-</v>
          </cell>
          <cell r="U164" t="str">
            <v>-</v>
          </cell>
          <cell r="V164" t="str">
            <v>ДВФО</v>
          </cell>
          <cell r="W164" t="str">
            <v>Межрегиональные соревнования</v>
          </cell>
          <cell r="X164" t="str">
            <v xml:space="preserve">Дистанция-пешеходная;
дистанция-пешеходная-связка;
дистанция-пешеходная-группа </v>
          </cell>
          <cell r="Z164" t="str">
            <v>Мужчины, женщины</v>
          </cell>
          <cell r="AA164" t="str">
            <v>22 и старше</v>
          </cell>
          <cell r="AB164">
            <v>45995</v>
          </cell>
          <cell r="AC164">
            <v>45999</v>
          </cell>
          <cell r="AD164" t="str">
            <v>Россия</v>
          </cell>
          <cell r="AE164" t="str">
            <v>Хабаровский край,
г. Хабаровск</v>
          </cell>
          <cell r="AF164" t="str">
            <v>-</v>
          </cell>
          <cell r="AG164">
            <v>100</v>
          </cell>
          <cell r="AH164">
            <v>80</v>
          </cell>
          <cell r="AI164">
            <v>20</v>
          </cell>
          <cell r="AJ164" t="str">
            <v>-</v>
          </cell>
          <cell r="AK164" t="str">
            <v>-</v>
          </cell>
          <cell r="AL164" t="str">
            <v>-</v>
          </cell>
          <cell r="AM164" t="str">
            <v>Федерация</v>
          </cell>
        </row>
        <row r="165">
          <cell r="E165">
            <v>27498</v>
          </cell>
          <cell r="F165" t="str">
            <v>2084270023031765</v>
          </cell>
          <cell r="G165" t="str">
            <v>-</v>
          </cell>
          <cell r="H165" t="str">
            <v>-</v>
          </cell>
          <cell r="I165" t="str">
            <v>-</v>
          </cell>
          <cell r="J165" t="str">
            <v>-</v>
          </cell>
          <cell r="K165" t="str">
            <v>-</v>
          </cell>
          <cell r="L165" t="str">
            <v>-</v>
          </cell>
          <cell r="M165" t="str">
            <v>-</v>
          </cell>
          <cell r="N165" t="str">
            <v>-</v>
          </cell>
          <cell r="O165" t="str">
            <v>-</v>
          </cell>
          <cell r="P165" t="str">
            <v>-</v>
          </cell>
          <cell r="Q165" t="str">
            <v>-</v>
          </cell>
          <cell r="R165" t="str">
            <v>-</v>
          </cell>
          <cell r="S165" t="str">
            <v>-</v>
          </cell>
          <cell r="T165" t="str">
            <v>-</v>
          </cell>
          <cell r="U165" t="str">
            <v>-</v>
          </cell>
          <cell r="V165" t="str">
            <v>ДВФО</v>
          </cell>
          <cell r="W165" t="str">
            <v>Межрегиональные соревнования</v>
          </cell>
          <cell r="X165" t="str">
            <v xml:space="preserve">Дистанция-пешеходная;
дистанция-пешеходная-связка;
дистанция-пешеходная-группа </v>
          </cell>
          <cell r="Z165" t="str">
            <v>Юноши, девушки</v>
          </cell>
          <cell r="AA165" t="str">
            <v>14-15 лет</v>
          </cell>
          <cell r="AB165">
            <v>45995</v>
          </cell>
          <cell r="AC165">
            <v>45999</v>
          </cell>
          <cell r="AD165" t="str">
            <v>Россия</v>
          </cell>
          <cell r="AE165" t="str">
            <v>Хабаровский край,
г. Хабаровск</v>
          </cell>
          <cell r="AF165" t="str">
            <v>-</v>
          </cell>
          <cell r="AG165">
            <v>100</v>
          </cell>
          <cell r="AH165">
            <v>80</v>
          </cell>
          <cell r="AI165">
            <v>20</v>
          </cell>
          <cell r="AJ165" t="str">
            <v>-</v>
          </cell>
          <cell r="AK165" t="str">
            <v>-</v>
          </cell>
          <cell r="AL165" t="str">
            <v>-</v>
          </cell>
          <cell r="AM165" t="str">
            <v>Федерация</v>
          </cell>
        </row>
        <row r="166">
          <cell r="E166">
            <v>27500</v>
          </cell>
          <cell r="F166" t="str">
            <v>2084270023031764</v>
          </cell>
          <cell r="G166" t="str">
            <v>-</v>
          </cell>
          <cell r="H166" t="str">
            <v>-</v>
          </cell>
          <cell r="I166" t="str">
            <v>-</v>
          </cell>
          <cell r="J166" t="str">
            <v>-</v>
          </cell>
          <cell r="K166" t="str">
            <v>-</v>
          </cell>
          <cell r="L166" t="str">
            <v>-</v>
          </cell>
          <cell r="M166" t="str">
            <v>-</v>
          </cell>
          <cell r="N166" t="str">
            <v>-</v>
          </cell>
          <cell r="O166" t="str">
            <v>-</v>
          </cell>
          <cell r="P166" t="str">
            <v>-</v>
          </cell>
          <cell r="Q166" t="str">
            <v>-</v>
          </cell>
          <cell r="R166" t="str">
            <v>-</v>
          </cell>
          <cell r="S166" t="str">
            <v>-</v>
          </cell>
          <cell r="T166" t="str">
            <v>-</v>
          </cell>
          <cell r="U166" t="str">
            <v>-</v>
          </cell>
          <cell r="V166" t="str">
            <v>ДВФО</v>
          </cell>
          <cell r="W166" t="str">
            <v>Межрегиональные соревнования</v>
          </cell>
          <cell r="X166" t="str">
            <v xml:space="preserve">Дистанция-пешеходная;
дистанция-пешеходная-связка;
дистанция-пешеходная-группа </v>
          </cell>
          <cell r="Z166" t="str">
            <v>Мальчики, девочки</v>
          </cell>
          <cell r="AA166" t="str">
            <v>8-13 лет</v>
          </cell>
          <cell r="AB166">
            <v>45995</v>
          </cell>
          <cell r="AC166">
            <v>45999</v>
          </cell>
          <cell r="AD166" t="str">
            <v>Россия</v>
          </cell>
          <cell r="AE166" t="str">
            <v>Хабаровский край,
г. Хабаровск</v>
          </cell>
          <cell r="AF166" t="str">
            <v>-</v>
          </cell>
          <cell r="AG166">
            <v>100</v>
          </cell>
          <cell r="AH166">
            <v>80</v>
          </cell>
          <cell r="AI166">
            <v>20</v>
          </cell>
          <cell r="AJ166" t="str">
            <v>-</v>
          </cell>
          <cell r="AK166" t="str">
            <v>-</v>
          </cell>
          <cell r="AL166" t="str">
            <v>-</v>
          </cell>
          <cell r="AM166" t="str">
            <v>Федерация</v>
          </cell>
        </row>
        <row r="167">
          <cell r="E167">
            <v>27137</v>
          </cell>
          <cell r="F167" t="str">
            <v>2084770022031579</v>
          </cell>
          <cell r="G167" t="str">
            <v>-</v>
          </cell>
          <cell r="H167" t="str">
            <v>-</v>
          </cell>
          <cell r="I167" t="str">
            <v>-</v>
          </cell>
          <cell r="J167" t="str">
            <v>-</v>
          </cell>
          <cell r="K167" t="str">
            <v>-</v>
          </cell>
          <cell r="L167" t="str">
            <v>-</v>
          </cell>
          <cell r="M167" t="str">
            <v>-</v>
          </cell>
          <cell r="N167" t="str">
            <v>-</v>
          </cell>
          <cell r="O167" t="str">
            <v>-</v>
          </cell>
          <cell r="P167" t="str">
            <v>-</v>
          </cell>
          <cell r="Q167" t="str">
            <v>-</v>
          </cell>
          <cell r="R167" t="str">
            <v>-</v>
          </cell>
          <cell r="S167" t="str">
            <v>-</v>
          </cell>
          <cell r="T167" t="str">
            <v>-</v>
          </cell>
          <cell r="U167" t="str">
            <v>-</v>
          </cell>
          <cell r="V167" t="str">
            <v>ЦФО</v>
          </cell>
          <cell r="W167" t="str">
            <v xml:space="preserve">Первенство России </v>
          </cell>
          <cell r="X167" t="str">
            <v>Маршрут-пешеходный (1-6 категория);
маршрут-водный (1-6 категория);
маршрут-горный (1-6 категория);
маршрут-на средствах передвижения (1-6 категория) (велосипед);
маршрут-лыжный (1-6 категория);
маршрут-спелео (1-6 категория);</v>
          </cell>
          <cell r="Y167" t="str">
            <v>подведение итогов</v>
          </cell>
          <cell r="Z167" t="str">
            <v xml:space="preserve">Юниоры, юниорки </v>
          </cell>
          <cell r="AA167" t="str">
            <v>17-21 год</v>
          </cell>
          <cell r="AB167">
            <v>45997</v>
          </cell>
          <cell r="AC167">
            <v>46001</v>
          </cell>
          <cell r="AD167" t="str">
            <v>Россия</v>
          </cell>
          <cell r="AE167" t="str">
            <v>г. Москва</v>
          </cell>
          <cell r="AF167" t="str">
            <v>-</v>
          </cell>
          <cell r="AG167">
            <v>400</v>
          </cell>
          <cell r="AH167">
            <v>300</v>
          </cell>
          <cell r="AI167">
            <v>100</v>
          </cell>
          <cell r="AJ167" t="str">
            <v>-</v>
          </cell>
          <cell r="AK167">
            <v>64.8</v>
          </cell>
          <cell r="AL167" t="str">
            <v>-</v>
          </cell>
          <cell r="AM167" t="str">
            <v>Минспорт России</v>
          </cell>
        </row>
        <row r="168">
          <cell r="E168">
            <v>27409</v>
          </cell>
          <cell r="F168" t="str">
            <v>2084120021031700</v>
          </cell>
          <cell r="G168" t="str">
            <v>-</v>
          </cell>
          <cell r="H168" t="str">
            <v>-</v>
          </cell>
          <cell r="I168" t="str">
            <v>-</v>
          </cell>
          <cell r="J168" t="str">
            <v>-</v>
          </cell>
          <cell r="K168" t="str">
            <v>-</v>
          </cell>
          <cell r="L168" t="str">
            <v>-</v>
          </cell>
          <cell r="M168" t="str">
            <v>-</v>
          </cell>
          <cell r="N168" t="str">
            <v>-</v>
          </cell>
          <cell r="O168" t="str">
            <v>-</v>
          </cell>
          <cell r="P168" t="str">
            <v>-</v>
          </cell>
          <cell r="Q168" t="str">
            <v>-</v>
          </cell>
          <cell r="R168" t="str">
            <v>-</v>
          </cell>
          <cell r="S168" t="str">
            <v>-</v>
          </cell>
          <cell r="T168" t="str">
            <v>-</v>
          </cell>
          <cell r="U168" t="str">
            <v>-</v>
          </cell>
          <cell r="V168" t="str">
            <v>ПФО</v>
          </cell>
          <cell r="W168" t="str">
            <v>Всероссийские соревнования</v>
          </cell>
          <cell r="X168" t="str">
            <v>Дистанция-лыжная; 
дистанция-лыжная-связка;
дистанция-лыжная-группа</v>
          </cell>
          <cell r="Z168" t="str">
            <v>Мужчины, женщины</v>
          </cell>
          <cell r="AA168" t="str">
            <v>22 и старше</v>
          </cell>
          <cell r="AB168">
            <v>46001</v>
          </cell>
          <cell r="AC168">
            <v>46006</v>
          </cell>
          <cell r="AD168" t="str">
            <v>Россия</v>
          </cell>
          <cell r="AE168" t="str">
            <v>Республика Марий Эл,
д. Корта</v>
          </cell>
          <cell r="AF168" t="str">
            <v>-</v>
          </cell>
          <cell r="AG168">
            <v>250</v>
          </cell>
          <cell r="AH168">
            <v>200</v>
          </cell>
          <cell r="AI168">
            <v>50</v>
          </cell>
          <cell r="AJ168" t="str">
            <v>-</v>
          </cell>
          <cell r="AK168">
            <v>300</v>
          </cell>
          <cell r="AL168" t="str">
            <v>-</v>
          </cell>
          <cell r="AM168" t="str">
            <v>Минспорт России</v>
          </cell>
        </row>
        <row r="169">
          <cell r="E169">
            <v>27410</v>
          </cell>
          <cell r="F169" t="str">
            <v>2084120021031699</v>
          </cell>
          <cell r="G169" t="str">
            <v>-</v>
          </cell>
          <cell r="H169" t="str">
            <v>-</v>
          </cell>
          <cell r="I169" t="str">
            <v>-</v>
          </cell>
          <cell r="J169" t="str">
            <v>-</v>
          </cell>
          <cell r="K169" t="str">
            <v>-</v>
          </cell>
          <cell r="L169" t="str">
            <v>-</v>
          </cell>
          <cell r="M169" t="str">
            <v>-</v>
          </cell>
          <cell r="N169" t="str">
            <v>-</v>
          </cell>
          <cell r="O169" t="str">
            <v>-</v>
          </cell>
          <cell r="P169" t="str">
            <v>-</v>
          </cell>
          <cell r="Q169" t="str">
            <v>-</v>
          </cell>
          <cell r="R169" t="str">
            <v>-</v>
          </cell>
          <cell r="S169" t="str">
            <v>-</v>
          </cell>
          <cell r="T169" t="str">
            <v>-</v>
          </cell>
          <cell r="U169" t="str">
            <v>-</v>
          </cell>
          <cell r="V169" t="str">
            <v>ПФО</v>
          </cell>
          <cell r="W169" t="str">
            <v>Всероссийские соревнования</v>
          </cell>
          <cell r="X169" t="str">
            <v>Дистанция-лыжная; 
дистанция-лыжная-связка;
дистанция-лыжная-группа</v>
          </cell>
          <cell r="Z169" t="str">
            <v>Юниоры, юниорки</v>
          </cell>
          <cell r="AA169" t="str">
            <v>16-21 год</v>
          </cell>
          <cell r="AB169">
            <v>46001</v>
          </cell>
          <cell r="AC169">
            <v>46006</v>
          </cell>
          <cell r="AD169" t="str">
            <v>Россия</v>
          </cell>
          <cell r="AE169" t="str">
            <v>Республика Марий Эл,
д. Корта</v>
          </cell>
          <cell r="AF169" t="str">
            <v>-</v>
          </cell>
          <cell r="AG169">
            <v>250</v>
          </cell>
          <cell r="AH169">
            <v>200</v>
          </cell>
          <cell r="AI169">
            <v>50</v>
          </cell>
          <cell r="AJ169" t="str">
            <v>-</v>
          </cell>
          <cell r="AK169">
            <v>38.25</v>
          </cell>
          <cell r="AL169" t="str">
            <v>-</v>
          </cell>
          <cell r="AM169" t="str">
            <v>Минспорт России</v>
          </cell>
        </row>
        <row r="170">
          <cell r="E170">
            <v>27411</v>
          </cell>
          <cell r="F170" t="str">
            <v>2084120021031698</v>
          </cell>
          <cell r="G170" t="str">
            <v>-</v>
          </cell>
          <cell r="H170" t="str">
            <v>-</v>
          </cell>
          <cell r="I170" t="str">
            <v>-</v>
          </cell>
          <cell r="J170" t="str">
            <v>-</v>
          </cell>
          <cell r="K170" t="str">
            <v>-</v>
          </cell>
          <cell r="L170" t="str">
            <v>-</v>
          </cell>
          <cell r="M170" t="str">
            <v>-</v>
          </cell>
          <cell r="N170" t="str">
            <v>-</v>
          </cell>
          <cell r="O170" t="str">
            <v>-</v>
          </cell>
          <cell r="P170" t="str">
            <v>-</v>
          </cell>
          <cell r="Q170" t="str">
            <v>-</v>
          </cell>
          <cell r="R170" t="str">
            <v>-</v>
          </cell>
          <cell r="S170" t="str">
            <v>-</v>
          </cell>
          <cell r="T170" t="str">
            <v>-</v>
          </cell>
          <cell r="U170" t="str">
            <v>-</v>
          </cell>
          <cell r="V170" t="str">
            <v>ПФО</v>
          </cell>
          <cell r="W170" t="str">
            <v>Всероссийские соревнования</v>
          </cell>
          <cell r="X170" t="str">
            <v>Дистанция-лыжная; 
дистанция-лыжная-связка;
дистанция-лыжная-группа</v>
          </cell>
          <cell r="Z170" t="str">
            <v>Юноши, девушки</v>
          </cell>
          <cell r="AA170" t="str">
            <v>14-15 лет</v>
          </cell>
          <cell r="AB170">
            <v>46001</v>
          </cell>
          <cell r="AC170">
            <v>46006</v>
          </cell>
          <cell r="AD170" t="str">
            <v>Россия</v>
          </cell>
          <cell r="AE170" t="str">
            <v>Республика Марий Эл,
д. Корта</v>
          </cell>
          <cell r="AF170" t="str">
            <v>-</v>
          </cell>
          <cell r="AG170">
            <v>250</v>
          </cell>
          <cell r="AH170">
            <v>200</v>
          </cell>
          <cell r="AI170">
            <v>50</v>
          </cell>
          <cell r="AJ170" t="str">
            <v>-</v>
          </cell>
          <cell r="AK170">
            <v>38.25</v>
          </cell>
          <cell r="AL170" t="str">
            <v>-</v>
          </cell>
          <cell r="AM170" t="str">
            <v>Минспорт России</v>
          </cell>
        </row>
        <row r="171">
          <cell r="E171">
            <v>27124</v>
          </cell>
          <cell r="F171" t="str">
            <v>2084770020031570</v>
          </cell>
          <cell r="G171" t="str">
            <v>-</v>
          </cell>
          <cell r="H171" t="str">
            <v>-</v>
          </cell>
          <cell r="I171" t="str">
            <v>-</v>
          </cell>
          <cell r="J171" t="str">
            <v>-</v>
          </cell>
          <cell r="K171" t="str">
            <v>-</v>
          </cell>
          <cell r="L171" t="str">
            <v>-</v>
          </cell>
          <cell r="M171" t="str">
            <v>-</v>
          </cell>
          <cell r="N171" t="str">
            <v>-</v>
          </cell>
          <cell r="O171" t="str">
            <v>-</v>
          </cell>
          <cell r="P171" t="str">
            <v>-</v>
          </cell>
          <cell r="Q171" t="str">
            <v>-</v>
          </cell>
          <cell r="R171" t="str">
            <v>-</v>
          </cell>
          <cell r="S171" t="str">
            <v>-</v>
          </cell>
          <cell r="T171" t="str">
            <v>-</v>
          </cell>
          <cell r="U171" t="str">
            <v>-</v>
          </cell>
          <cell r="V171" t="str">
            <v>ЦФО</v>
          </cell>
          <cell r="W171" t="str">
            <v>Кубок России</v>
          </cell>
          <cell r="X171" t="str">
            <v>Маршрут-водный (1-6 категория);
маршрут-горный (1-6 категория);
маршрут-на средствах передвижения (1-6 категория)</v>
          </cell>
          <cell r="Y171" t="str">
            <v>подведение итогов</v>
          </cell>
          <cell r="Z171" t="str">
            <v>Мужчины, женщины</v>
          </cell>
          <cell r="AA171" t="str">
            <v>22 и старше</v>
          </cell>
          <cell r="AB171">
            <v>46001</v>
          </cell>
          <cell r="AC171">
            <v>46006</v>
          </cell>
          <cell r="AD171" t="str">
            <v>Россия</v>
          </cell>
          <cell r="AE171" t="str">
            <v>г. Москва</v>
          </cell>
          <cell r="AF171" t="str">
            <v>-</v>
          </cell>
          <cell r="AG171">
            <v>450</v>
          </cell>
          <cell r="AH171">
            <v>400</v>
          </cell>
          <cell r="AI171">
            <v>50</v>
          </cell>
          <cell r="AJ171" t="str">
            <v>-</v>
          </cell>
          <cell r="AK171">
            <v>37.200000000000003</v>
          </cell>
          <cell r="AL171" t="str">
            <v>-</v>
          </cell>
          <cell r="AM171" t="str">
            <v>Минспорт России</v>
          </cell>
        </row>
        <row r="172">
          <cell r="E172">
            <v>27412</v>
          </cell>
          <cell r="F172" t="str">
            <v>2084780021033981</v>
          </cell>
          <cell r="G172" t="str">
            <v>-</v>
          </cell>
          <cell r="H172" t="str">
            <v>-</v>
          </cell>
          <cell r="I172" t="str">
            <v>-</v>
          </cell>
          <cell r="J172" t="str">
            <v>-</v>
          </cell>
          <cell r="K172" t="str">
            <v>-</v>
          </cell>
          <cell r="L172" t="str">
            <v>-</v>
          </cell>
          <cell r="M172" t="str">
            <v>-</v>
          </cell>
          <cell r="N172" t="str">
            <v>-</v>
          </cell>
          <cell r="O172" t="str">
            <v>-</v>
          </cell>
          <cell r="P172" t="str">
            <v>-</v>
          </cell>
          <cell r="Q172" t="str">
            <v>-</v>
          </cell>
          <cell r="R172" t="str">
            <v>-</v>
          </cell>
          <cell r="S172" t="str">
            <v>-</v>
          </cell>
          <cell r="T172" t="str">
            <v>-</v>
          </cell>
          <cell r="U172" t="str">
            <v>-</v>
          </cell>
          <cell r="V172" t="str">
            <v>СЗФО</v>
          </cell>
          <cell r="W172" t="str">
            <v>Всероссийские соревнования</v>
          </cell>
          <cell r="X172" t="str">
            <v>Дистанция-горная-связка</v>
          </cell>
          <cell r="Z172" t="str">
            <v>Мужчины, женщины</v>
          </cell>
          <cell r="AA172" t="str">
            <v>22 и старше</v>
          </cell>
          <cell r="AB172">
            <v>46003</v>
          </cell>
          <cell r="AC172">
            <v>46005</v>
          </cell>
          <cell r="AD172" t="str">
            <v>Россия</v>
          </cell>
          <cell r="AE172" t="str">
            <v>г. Санкт-Петербург</v>
          </cell>
          <cell r="AF172" t="str">
            <v>-</v>
          </cell>
          <cell r="AG172">
            <v>100</v>
          </cell>
          <cell r="AH172">
            <v>80</v>
          </cell>
          <cell r="AI172">
            <v>20</v>
          </cell>
          <cell r="AJ172" t="str">
            <v>-</v>
          </cell>
          <cell r="AK172">
            <v>250</v>
          </cell>
          <cell r="AL172" t="str">
            <v>-</v>
          </cell>
          <cell r="AM172" t="str">
            <v>Минспорт России</v>
          </cell>
        </row>
        <row r="173">
          <cell r="E173">
            <v>27413</v>
          </cell>
          <cell r="F173" t="str">
            <v>2084780021033982</v>
          </cell>
          <cell r="G173" t="str">
            <v>-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  <cell r="P173" t="str">
            <v>-</v>
          </cell>
          <cell r="Q173" t="str">
            <v>-</v>
          </cell>
          <cell r="R173" t="str">
            <v>-</v>
          </cell>
          <cell r="S173" t="str">
            <v>-</v>
          </cell>
          <cell r="T173" t="str">
            <v>-</v>
          </cell>
          <cell r="U173" t="str">
            <v>-</v>
          </cell>
          <cell r="V173" t="str">
            <v>СЗФО</v>
          </cell>
          <cell r="W173" t="str">
            <v>Всероссийские соревнования</v>
          </cell>
          <cell r="X173" t="str">
            <v>Дистанция-горная-связка</v>
          </cell>
          <cell r="Z173" t="str">
            <v>Юниоры, юниорки</v>
          </cell>
          <cell r="AA173" t="str">
            <v>16-21 год</v>
          </cell>
          <cell r="AB173">
            <v>46003</v>
          </cell>
          <cell r="AC173">
            <v>46005</v>
          </cell>
          <cell r="AD173" t="str">
            <v>Россия</v>
          </cell>
          <cell r="AE173" t="str">
            <v>г. Санкт-Петербург</v>
          </cell>
          <cell r="AF173" t="str">
            <v>-</v>
          </cell>
          <cell r="AG173">
            <v>100</v>
          </cell>
          <cell r="AH173">
            <v>80</v>
          </cell>
          <cell r="AI173">
            <v>20</v>
          </cell>
          <cell r="AJ173" t="str">
            <v>-</v>
          </cell>
          <cell r="AK173">
            <v>18.55</v>
          </cell>
          <cell r="AL173" t="str">
            <v>-</v>
          </cell>
          <cell r="AM173" t="str">
            <v>Минспорт России</v>
          </cell>
        </row>
        <row r="174">
          <cell r="E174" t="str">
            <v>РМЭ</v>
          </cell>
          <cell r="F174" t="str">
            <v>ждем согл. региона</v>
          </cell>
          <cell r="G174" t="str">
            <v>-</v>
          </cell>
          <cell r="H174" t="str">
            <v>-</v>
          </cell>
          <cell r="I174" t="str">
            <v>-</v>
          </cell>
          <cell r="J174" t="str">
            <v>-</v>
          </cell>
          <cell r="K174" t="str">
            <v>-</v>
          </cell>
          <cell r="L174" t="str">
            <v>-</v>
          </cell>
          <cell r="M174" t="str">
            <v>-</v>
          </cell>
          <cell r="N174" t="str">
            <v>-</v>
          </cell>
          <cell r="O174" t="str">
            <v>-</v>
          </cell>
          <cell r="P174" t="str">
            <v>-</v>
          </cell>
          <cell r="Q174" t="str">
            <v>-</v>
          </cell>
          <cell r="R174" t="str">
            <v>-</v>
          </cell>
          <cell r="S174" t="str">
            <v>-</v>
          </cell>
          <cell r="T174" t="str">
            <v>-</v>
          </cell>
          <cell r="U174" t="str">
            <v>-</v>
          </cell>
          <cell r="V174" t="str">
            <v>МЖДН</v>
          </cell>
          <cell r="W174" t="str">
            <v>Чемпионат мира</v>
          </cell>
          <cell r="X174" t="str">
            <v>Дистанции лыжные</v>
          </cell>
          <cell r="Z174" t="str">
            <v>Мужчины, женщины</v>
          </cell>
          <cell r="AA174" t="str">
            <v>22 и старше</v>
          </cell>
          <cell r="AB174">
            <v>46003</v>
          </cell>
          <cell r="AC174">
            <v>46010</v>
          </cell>
          <cell r="AD174" t="str">
            <v>Россия</v>
          </cell>
          <cell r="AE174" t="str">
            <v>Республика Марий Эл,
г. Йошкар-Ола</v>
          </cell>
          <cell r="AF174" t="str">
            <v>-</v>
          </cell>
          <cell r="AG174">
            <v>11</v>
          </cell>
          <cell r="AH174">
            <v>8</v>
          </cell>
          <cell r="AI174">
            <v>3</v>
          </cell>
          <cell r="AK174">
            <v>500</v>
          </cell>
          <cell r="AL174" t="str">
            <v>-</v>
          </cell>
          <cell r="AM174" t="str">
            <v>Минспорт России</v>
          </cell>
        </row>
        <row r="175">
          <cell r="E175" t="str">
            <v>РМЭ2</v>
          </cell>
          <cell r="F175" t="str">
            <v>ждем согл. региона</v>
          </cell>
          <cell r="G175" t="str">
            <v>-</v>
          </cell>
          <cell r="H175" t="str">
            <v>-</v>
          </cell>
          <cell r="I175" t="str">
            <v>-</v>
          </cell>
          <cell r="J175" t="str">
            <v>-</v>
          </cell>
          <cell r="K175" t="str">
            <v>-</v>
          </cell>
          <cell r="L175" t="str">
            <v>-</v>
          </cell>
          <cell r="M175" t="str">
            <v>-</v>
          </cell>
          <cell r="N175" t="str">
            <v>-</v>
          </cell>
          <cell r="O175" t="str">
            <v>-</v>
          </cell>
          <cell r="P175" t="str">
            <v>-</v>
          </cell>
          <cell r="Q175" t="str">
            <v>-</v>
          </cell>
          <cell r="R175" t="str">
            <v>-</v>
          </cell>
          <cell r="S175" t="str">
            <v>-</v>
          </cell>
          <cell r="T175" t="str">
            <v>-</v>
          </cell>
          <cell r="U175" t="str">
            <v>-</v>
          </cell>
          <cell r="V175" t="str">
            <v>МЖДН</v>
          </cell>
          <cell r="W175" t="str">
            <v>Первенство мира</v>
          </cell>
          <cell r="X175" t="str">
            <v>Дистанции лыжные</v>
          </cell>
          <cell r="Z175" t="str">
            <v>Юниоры, юниорки; 
юноши, девушки</v>
          </cell>
          <cell r="AA175" t="str">
            <v>17-21 год
13-16 лет</v>
          </cell>
          <cell r="AB175">
            <v>46003</v>
          </cell>
          <cell r="AC175">
            <v>46010</v>
          </cell>
          <cell r="AD175" t="str">
            <v>Россия</v>
          </cell>
          <cell r="AE175" t="str">
            <v>Республика Марий Эл,
г. Йошкар-Ола</v>
          </cell>
          <cell r="AF175" t="str">
            <v>-</v>
          </cell>
          <cell r="AG175">
            <v>22</v>
          </cell>
          <cell r="AH175">
            <v>16</v>
          </cell>
          <cell r="AI175">
            <v>6</v>
          </cell>
          <cell r="AK175" t="str">
            <v>-</v>
          </cell>
          <cell r="AL175" t="str">
            <v>-</v>
          </cell>
          <cell r="AM175" t="str">
            <v>Федерация</v>
          </cell>
        </row>
        <row r="176">
          <cell r="E176">
            <v>26735</v>
          </cell>
          <cell r="F176" t="str">
            <v>2084770019031565</v>
          </cell>
          <cell r="G176" t="str">
            <v>-</v>
          </cell>
          <cell r="H176" t="str">
            <v>-</v>
          </cell>
          <cell r="I176" t="str">
            <v>-</v>
          </cell>
          <cell r="J176" t="str">
            <v>-</v>
          </cell>
          <cell r="K176" t="str">
            <v>-</v>
          </cell>
          <cell r="L176" t="str">
            <v>-</v>
          </cell>
          <cell r="M176" t="str">
            <v>-</v>
          </cell>
          <cell r="N176" t="str">
            <v>-</v>
          </cell>
          <cell r="O176" t="str">
            <v>-</v>
          </cell>
          <cell r="P176" t="str">
            <v>-</v>
          </cell>
          <cell r="Q176" t="str">
            <v>-</v>
          </cell>
          <cell r="R176" t="str">
            <v>-</v>
          </cell>
          <cell r="S176" t="str">
            <v>-</v>
          </cell>
          <cell r="T176" t="str">
            <v>-</v>
          </cell>
          <cell r="U176" t="str">
            <v>-</v>
          </cell>
          <cell r="V176" t="str">
            <v>ЦФО</v>
          </cell>
          <cell r="W176" t="str">
            <v>Чемпионат России</v>
          </cell>
          <cell r="X176" t="str">
            <v>Маршрут-пешеходный (1-6 категория);
маршрут-водный (1-6 категория);
маршрут-горный (1-6 категория);
маршрут-на средствах передвижения (1-6 категория);
маршрут-парусный (1-6 категория);
маршрут-лыжный (1-6 категория);
маршрут-спелео (1-6 категория);</v>
          </cell>
          <cell r="Y176" t="str">
            <v>подведение итогов</v>
          </cell>
          <cell r="Z176" t="str">
            <v>Мужчины, женщины</v>
          </cell>
          <cell r="AA176" t="str">
            <v>22 и старше</v>
          </cell>
          <cell r="AB176">
            <v>46007</v>
          </cell>
          <cell r="AC176">
            <v>46012</v>
          </cell>
          <cell r="AD176" t="str">
            <v>Россия</v>
          </cell>
          <cell r="AE176" t="str">
            <v>г. Москва</v>
          </cell>
          <cell r="AF176" t="str">
            <v>-</v>
          </cell>
          <cell r="AG176">
            <v>600</v>
          </cell>
          <cell r="AH176">
            <v>500</v>
          </cell>
          <cell r="AI176">
            <v>100</v>
          </cell>
          <cell r="AJ176" t="str">
            <v>-</v>
          </cell>
          <cell r="AK176">
            <v>174.45</v>
          </cell>
          <cell r="AL176" t="str">
            <v>-</v>
          </cell>
          <cell r="AM176" t="str">
            <v>Минспорт России</v>
          </cell>
        </row>
        <row r="177">
          <cell r="E177">
            <v>27414</v>
          </cell>
          <cell r="F177" t="str">
            <v>2084590021031703</v>
          </cell>
          <cell r="G177" t="str">
            <v>-</v>
          </cell>
          <cell r="H177" t="str">
            <v>-</v>
          </cell>
          <cell r="I177" t="str">
            <v>-</v>
          </cell>
          <cell r="J177" t="str">
            <v>-</v>
          </cell>
          <cell r="K177" t="str">
            <v>-</v>
          </cell>
          <cell r="L177" t="str">
            <v>-</v>
          </cell>
          <cell r="M177" t="str">
            <v>-</v>
          </cell>
          <cell r="N177" t="str">
            <v>-</v>
          </cell>
          <cell r="O177" t="str">
            <v>-</v>
          </cell>
          <cell r="P177" t="str">
            <v>-</v>
          </cell>
          <cell r="Q177" t="str">
            <v>-</v>
          </cell>
          <cell r="R177" t="str">
            <v>-</v>
          </cell>
          <cell r="S177" t="str">
            <v>-</v>
          </cell>
          <cell r="T177" t="str">
            <v>-</v>
          </cell>
          <cell r="U177" t="str">
            <v>-</v>
          </cell>
          <cell r="V177" t="str">
            <v>ПФО</v>
          </cell>
          <cell r="W177" t="str">
            <v>Всероссийские соревнования</v>
          </cell>
          <cell r="X177" t="str">
            <v xml:space="preserve">Дистанция-пешеходная;
дистанция-пешеходная-связка;
дистанция-пешеходная-группа </v>
          </cell>
          <cell r="Z177" t="str">
            <v>Мужчины, женщины</v>
          </cell>
          <cell r="AA177" t="str">
            <v>22 и старше</v>
          </cell>
          <cell r="AB177">
            <v>46008</v>
          </cell>
          <cell r="AC177">
            <v>46013</v>
          </cell>
          <cell r="AD177" t="str">
            <v>Россия</v>
          </cell>
          <cell r="AE177" t="str">
            <v>Пермский край,
пос. Марковский</v>
          </cell>
          <cell r="AF177" t="str">
            <v>-</v>
          </cell>
          <cell r="AG177">
            <v>250</v>
          </cell>
          <cell r="AH177">
            <v>200</v>
          </cell>
          <cell r="AI177">
            <v>50</v>
          </cell>
          <cell r="AJ177" t="str">
            <v>-</v>
          </cell>
          <cell r="AK177">
            <v>105.45</v>
          </cell>
          <cell r="AL177" t="str">
            <v>-</v>
          </cell>
          <cell r="AM177" t="str">
            <v>Минспорт России</v>
          </cell>
        </row>
        <row r="178">
          <cell r="E178">
            <v>27415</v>
          </cell>
          <cell r="F178" t="str">
            <v>2084590021031702</v>
          </cell>
          <cell r="G178" t="str">
            <v>-</v>
          </cell>
          <cell r="H178" t="str">
            <v>-</v>
          </cell>
          <cell r="I178" t="str">
            <v>-</v>
          </cell>
          <cell r="J178" t="str">
            <v>-</v>
          </cell>
          <cell r="K178" t="str">
            <v>-</v>
          </cell>
          <cell r="L178" t="str">
            <v>-</v>
          </cell>
          <cell r="M178" t="str">
            <v>-</v>
          </cell>
          <cell r="N178" t="str">
            <v>-</v>
          </cell>
          <cell r="O178" t="str">
            <v>-</v>
          </cell>
          <cell r="P178" t="str">
            <v>-</v>
          </cell>
          <cell r="Q178" t="str">
            <v>-</v>
          </cell>
          <cell r="R178" t="str">
            <v>-</v>
          </cell>
          <cell r="S178" t="str">
            <v>-</v>
          </cell>
          <cell r="T178" t="str">
            <v>-</v>
          </cell>
          <cell r="U178" t="str">
            <v>-</v>
          </cell>
          <cell r="V178" t="str">
            <v>ПФО</v>
          </cell>
          <cell r="W178" t="str">
            <v>Всероссийские соревнования</v>
          </cell>
          <cell r="X178" t="str">
            <v xml:space="preserve">Дистанция-пешеходная;
дистанция-пешеходная-связка;
дистанция-пешеходная-группа </v>
          </cell>
          <cell r="Z178" t="str">
            <v>Юниоры, юниорки</v>
          </cell>
          <cell r="AA178" t="str">
            <v>16-21 год</v>
          </cell>
          <cell r="AB178">
            <v>46008</v>
          </cell>
          <cell r="AC178">
            <v>46013</v>
          </cell>
          <cell r="AD178" t="str">
            <v>Россия</v>
          </cell>
          <cell r="AE178" t="str">
            <v>Пермский край,
пос. Марковский</v>
          </cell>
          <cell r="AF178" t="str">
            <v>-</v>
          </cell>
          <cell r="AG178">
            <v>250</v>
          </cell>
          <cell r="AH178">
            <v>200</v>
          </cell>
          <cell r="AI178">
            <v>50</v>
          </cell>
          <cell r="AJ178" t="str">
            <v>-</v>
          </cell>
          <cell r="AK178">
            <v>38.25</v>
          </cell>
          <cell r="AL178" t="str">
            <v>-</v>
          </cell>
          <cell r="AM178" t="str">
            <v>Минспорт России</v>
          </cell>
        </row>
        <row r="179">
          <cell r="E179">
            <v>27416</v>
          </cell>
          <cell r="F179" t="str">
            <v>2084590021031701</v>
          </cell>
          <cell r="G179" t="str">
            <v>-</v>
          </cell>
          <cell r="H179" t="str">
            <v>-</v>
          </cell>
          <cell r="I179" t="str">
            <v>-</v>
          </cell>
          <cell r="J179" t="str">
            <v>-</v>
          </cell>
          <cell r="K179" t="str">
            <v>-</v>
          </cell>
          <cell r="L179" t="str">
            <v>-</v>
          </cell>
          <cell r="M179" t="str">
            <v>-</v>
          </cell>
          <cell r="N179" t="str">
            <v>-</v>
          </cell>
          <cell r="O179" t="str">
            <v>-</v>
          </cell>
          <cell r="P179" t="str">
            <v>-</v>
          </cell>
          <cell r="Q179" t="str">
            <v>-</v>
          </cell>
          <cell r="R179" t="str">
            <v>-</v>
          </cell>
          <cell r="S179" t="str">
            <v>-</v>
          </cell>
          <cell r="T179" t="str">
            <v>-</v>
          </cell>
          <cell r="U179" t="str">
            <v>-</v>
          </cell>
          <cell r="V179" t="str">
            <v>ПФО</v>
          </cell>
          <cell r="W179" t="str">
            <v>Всероссийские соревнования</v>
          </cell>
          <cell r="X179" t="str">
            <v xml:space="preserve">Дистанция-пешеходная;
дистанция-пешеходная-связка;
дистанция-пешеходная-группа </v>
          </cell>
          <cell r="Z179" t="str">
            <v>Юноши, девушки</v>
          </cell>
          <cell r="AA179" t="str">
            <v>14-15 лет</v>
          </cell>
          <cell r="AB179">
            <v>46008</v>
          </cell>
          <cell r="AC179">
            <v>46013</v>
          </cell>
          <cell r="AD179" t="str">
            <v>Россия</v>
          </cell>
          <cell r="AE179" t="str">
            <v>Пермский край,
пос. Марковский</v>
          </cell>
          <cell r="AF179" t="str">
            <v>-</v>
          </cell>
          <cell r="AG179">
            <v>250</v>
          </cell>
          <cell r="AH179">
            <v>200</v>
          </cell>
          <cell r="AI179">
            <v>50</v>
          </cell>
          <cell r="AJ179" t="str">
            <v>-</v>
          </cell>
          <cell r="AK179">
            <v>38.25</v>
          </cell>
          <cell r="AL179" t="str">
            <v>-</v>
          </cell>
          <cell r="AM179" t="str">
            <v>Минспорт России</v>
          </cell>
        </row>
        <row r="181">
          <cell r="AM181">
            <v>13125</v>
          </cell>
        </row>
        <row r="182">
          <cell r="AM182">
            <v>18656.060000000001</v>
          </cell>
        </row>
        <row r="183">
          <cell r="AM183">
            <v>-5531.0600000000013</v>
          </cell>
        </row>
        <row r="185">
          <cell r="E185" t="str">
            <v>-</v>
          </cell>
          <cell r="F185" t="str">
            <v>-</v>
          </cell>
          <cell r="G185" t="str">
            <v>-</v>
          </cell>
          <cell r="H185" t="str">
            <v>-</v>
          </cell>
          <cell r="J185" t="str">
            <v>-</v>
          </cell>
          <cell r="K185" t="str">
            <v>-</v>
          </cell>
          <cell r="M185" t="str">
            <v>-</v>
          </cell>
          <cell r="N185" t="str">
            <v>-</v>
          </cell>
          <cell r="P185" t="str">
            <v>-</v>
          </cell>
          <cell r="Q185" t="str">
            <v>-</v>
          </cell>
          <cell r="S185" t="str">
            <v>-</v>
          </cell>
          <cell r="T185" t="str">
            <v>-</v>
          </cell>
          <cell r="W185" t="str">
            <v>-</v>
          </cell>
          <cell r="AB185" t="str">
            <v>Международные соревнования</v>
          </cell>
          <cell r="AE185" t="str">
            <v>-</v>
          </cell>
        </row>
        <row r="186">
          <cell r="E186" t="str">
            <v>-</v>
          </cell>
          <cell r="F186" t="str">
            <v>-</v>
          </cell>
          <cell r="G186" t="str">
            <v>-</v>
          </cell>
          <cell r="H186" t="str">
            <v>-</v>
          </cell>
          <cell r="J186" t="str">
            <v>-</v>
          </cell>
          <cell r="K186" t="str">
            <v>-</v>
          </cell>
          <cell r="M186" t="str">
            <v>-</v>
          </cell>
          <cell r="N186" t="str">
            <v>-</v>
          </cell>
          <cell r="P186" t="str">
            <v>-</v>
          </cell>
          <cell r="Q186" t="str">
            <v>-</v>
          </cell>
          <cell r="S186" t="str">
            <v>-</v>
          </cell>
          <cell r="T186" t="str">
            <v>-</v>
          </cell>
          <cell r="W186" t="str">
            <v>-</v>
          </cell>
          <cell r="AB186" t="str">
            <v>1. Спортивные мероприятия с участием мужчин, женщин</v>
          </cell>
          <cell r="AE186" t="str">
            <v>-</v>
          </cell>
        </row>
        <row r="187">
          <cell r="E187" t="str">
            <v>-</v>
          </cell>
          <cell r="F187" t="str">
            <v>-</v>
          </cell>
          <cell r="G187" t="str">
            <v>-</v>
          </cell>
          <cell r="H187" t="str">
            <v>-</v>
          </cell>
          <cell r="J187" t="str">
            <v>-</v>
          </cell>
          <cell r="K187" t="str">
            <v>-</v>
          </cell>
          <cell r="M187" t="str">
            <v>-</v>
          </cell>
          <cell r="N187" t="str">
            <v>-</v>
          </cell>
          <cell r="P187" t="str">
            <v>-</v>
          </cell>
          <cell r="Q187" t="str">
            <v>-</v>
          </cell>
          <cell r="S187" t="str">
            <v>-</v>
          </cell>
          <cell r="T187" t="str">
            <v>-</v>
          </cell>
          <cell r="W187" t="str">
            <v>-</v>
          </cell>
          <cell r="AB187" t="str">
            <v>2. Спортивные мероприятия с участием юниоров, юниорок</v>
          </cell>
          <cell r="AE187" t="str">
            <v>-</v>
          </cell>
        </row>
        <row r="189">
          <cell r="E189" t="str">
            <v>-</v>
          </cell>
          <cell r="F189" t="str">
            <v>-</v>
          </cell>
          <cell r="G189" t="str">
            <v>-</v>
          </cell>
          <cell r="H189" t="str">
            <v>-</v>
          </cell>
          <cell r="J189" t="str">
            <v>-</v>
          </cell>
          <cell r="K189" t="str">
            <v>-</v>
          </cell>
          <cell r="M189" t="str">
            <v>-</v>
          </cell>
          <cell r="N189" t="str">
            <v>-</v>
          </cell>
          <cell r="P189" t="str">
            <v>-</v>
          </cell>
          <cell r="Q189" t="str">
            <v>-</v>
          </cell>
          <cell r="S189" t="str">
            <v>-</v>
          </cell>
          <cell r="T189" t="str">
            <v>-</v>
          </cell>
          <cell r="W189" t="str">
            <v>-</v>
          </cell>
          <cell r="AB189" t="str">
            <v>Всероссийские и межрегиональные соревнования</v>
          </cell>
          <cell r="AE189" t="str">
            <v>-</v>
          </cell>
        </row>
        <row r="190">
          <cell r="E190" t="str">
            <v>-</v>
          </cell>
          <cell r="F190" t="str">
            <v>-</v>
          </cell>
          <cell r="G190" t="str">
            <v>-</v>
          </cell>
          <cell r="H190" t="str">
            <v>-</v>
          </cell>
          <cell r="J190" t="str">
            <v>-</v>
          </cell>
          <cell r="K190" t="str">
            <v>-</v>
          </cell>
          <cell r="M190" t="str">
            <v>-</v>
          </cell>
          <cell r="N190" t="str">
            <v>-</v>
          </cell>
          <cell r="P190" t="str">
            <v>-</v>
          </cell>
          <cell r="Q190" t="str">
            <v>-</v>
          </cell>
          <cell r="S190" t="str">
            <v>-</v>
          </cell>
          <cell r="T190" t="str">
            <v>-</v>
          </cell>
          <cell r="W190" t="str">
            <v>-</v>
          </cell>
          <cell r="AB190" t="str">
            <v>3. Спортивные мероприятия с участием мужчин, женщин</v>
          </cell>
          <cell r="AE190" t="str">
            <v>-</v>
          </cell>
        </row>
        <row r="191">
          <cell r="E191" t="str">
            <v>-</v>
          </cell>
          <cell r="F191" t="str">
            <v>-</v>
          </cell>
          <cell r="G191" t="str">
            <v>-</v>
          </cell>
          <cell r="H191" t="str">
            <v>-</v>
          </cell>
          <cell r="J191" t="str">
            <v>-</v>
          </cell>
          <cell r="K191" t="str">
            <v>-</v>
          </cell>
          <cell r="M191" t="str">
            <v>-</v>
          </cell>
          <cell r="N191" t="str">
            <v>-</v>
          </cell>
          <cell r="P191" t="str">
            <v>-</v>
          </cell>
          <cell r="Q191" t="str">
            <v>-</v>
          </cell>
          <cell r="S191" t="str">
            <v>-</v>
          </cell>
          <cell r="T191" t="str">
            <v>-</v>
          </cell>
          <cell r="W191" t="str">
            <v>-</v>
          </cell>
          <cell r="AA191" t="str">
            <v>4. Спортивные мероприятия с участием юниоров, юниорок, юношей и девушек</v>
          </cell>
          <cell r="AE191" t="str">
            <v>-</v>
          </cell>
        </row>
        <row r="193">
          <cell r="E193" t="str">
            <v>-</v>
          </cell>
          <cell r="F193" t="str">
            <v>-</v>
          </cell>
          <cell r="G193" t="str">
            <v>-</v>
          </cell>
          <cell r="H193" t="str">
            <v>-</v>
          </cell>
          <cell r="J193" t="str">
            <v>-</v>
          </cell>
          <cell r="K193" t="str">
            <v>-</v>
          </cell>
          <cell r="M193" t="str">
            <v>-</v>
          </cell>
          <cell r="N193" t="str">
            <v>-</v>
          </cell>
          <cell r="P193" t="str">
            <v>-</v>
          </cell>
          <cell r="Q193" t="str">
            <v>-</v>
          </cell>
          <cell r="S193" t="str">
            <v>-</v>
          </cell>
          <cell r="T193" t="str">
            <v>-</v>
          </cell>
        </row>
        <row r="194">
          <cell r="E194" t="str">
            <v>-</v>
          </cell>
          <cell r="F194" t="str">
            <v>-</v>
          </cell>
          <cell r="G194" t="str">
            <v>-</v>
          </cell>
          <cell r="H194" t="str">
            <v>-</v>
          </cell>
          <cell r="J194" t="str">
            <v>-</v>
          </cell>
          <cell r="K194" t="str">
            <v>-</v>
          </cell>
          <cell r="M194" t="str">
            <v>-</v>
          </cell>
          <cell r="N194" t="str">
            <v>-</v>
          </cell>
          <cell r="P194" t="str">
            <v>-</v>
          </cell>
          <cell r="Q194" t="str">
            <v>-</v>
          </cell>
          <cell r="S194" t="str">
            <v>-</v>
          </cell>
          <cell r="T194" t="str">
            <v>-</v>
          </cell>
          <cell r="X194" t="str">
            <v>Первый вице-президент ФСТР</v>
          </cell>
          <cell r="AE194" t="str">
            <v>А.Э. Ярошевский</v>
          </cell>
        </row>
        <row r="197">
          <cell r="V197" t="str">
            <v>ОТМЕНА</v>
          </cell>
          <cell r="W197" t="str">
            <v>ОТМЕНА</v>
          </cell>
          <cell r="X197" t="str">
            <v>ОТМЕНА</v>
          </cell>
          <cell r="Z197" t="str">
            <v>ОТМЕНА</v>
          </cell>
          <cell r="AA197" t="str">
            <v>ОТМЕНА</v>
          </cell>
          <cell r="AB197" t="str">
            <v>ОТМЕНА</v>
          </cell>
          <cell r="AC197" t="str">
            <v>ОТМЕНА</v>
          </cell>
          <cell r="AD197" t="str">
            <v>ОТМЕНА</v>
          </cell>
          <cell r="AE197" t="str">
            <v>ОТМЕНА</v>
          </cell>
          <cell r="AF197" t="str">
            <v>ОТМЕНА</v>
          </cell>
          <cell r="AI197" t="str">
            <v>ОТМЕНА</v>
          </cell>
          <cell r="AM197" t="str">
            <v>ОТМЕНА</v>
          </cell>
        </row>
        <row r="199">
          <cell r="V199" t="str">
            <v>МЖ</v>
          </cell>
        </row>
        <row r="200">
          <cell r="E200">
            <v>27476</v>
          </cell>
          <cell r="F200" t="str">
            <v>аннулировано</v>
          </cell>
          <cell r="G200" t="str">
            <v>-</v>
          </cell>
          <cell r="H200" t="str">
            <v>-</v>
          </cell>
          <cell r="I200" t="str">
            <v>-</v>
          </cell>
          <cell r="J200" t="str">
            <v>-</v>
          </cell>
          <cell r="K200" t="str">
            <v>-</v>
          </cell>
          <cell r="L200" t="str">
            <v>-</v>
          </cell>
          <cell r="M200" t="str">
            <v>-</v>
          </cell>
          <cell r="N200" t="str">
            <v>-</v>
          </cell>
          <cell r="O200" t="str">
            <v>-</v>
          </cell>
          <cell r="P200" t="str">
            <v>-</v>
          </cell>
          <cell r="Q200" t="str">
            <v>-</v>
          </cell>
          <cell r="R200" t="str">
            <v>-</v>
          </cell>
          <cell r="S200" t="str">
            <v>-</v>
          </cell>
          <cell r="T200" t="str">
            <v>отказ регФСТ</v>
          </cell>
          <cell r="U200" t="str">
            <v>-</v>
          </cell>
          <cell r="V200" t="str">
            <v>СибФО</v>
          </cell>
          <cell r="W200" t="str">
            <v>Межрегиональные соревнования</v>
          </cell>
          <cell r="X200" t="str">
            <v xml:space="preserve">Дистанция-водная-каяк;
дистанция-водная-катамаран 2;
дистанция-водная-катамаран 4;
дистанция-водная-командная гонка </v>
          </cell>
          <cell r="Z200" t="str">
            <v>Мужчины, женщины</v>
          </cell>
          <cell r="AA200" t="str">
            <v>22 и старше</v>
          </cell>
          <cell r="AB200">
            <v>45798</v>
          </cell>
          <cell r="AC200">
            <v>45802</v>
          </cell>
          <cell r="AD200" t="str">
            <v>Россия</v>
          </cell>
          <cell r="AE200" t="str">
            <v>Иркутская область,
п. Мурино</v>
          </cell>
          <cell r="AF200" t="str">
            <v>-</v>
          </cell>
          <cell r="AG200">
            <v>100</v>
          </cell>
          <cell r="AH200">
            <v>80</v>
          </cell>
          <cell r="AI200">
            <v>20</v>
          </cell>
          <cell r="AJ200" t="str">
            <v>-</v>
          </cell>
          <cell r="AK200" t="str">
            <v>-</v>
          </cell>
          <cell r="AL200" t="str">
            <v>-</v>
          </cell>
          <cell r="AM200" t="str">
            <v>Федерация</v>
          </cell>
        </row>
        <row r="201">
          <cell r="E201">
            <v>27526</v>
          </cell>
          <cell r="F201" t="str">
            <v>добавлено в Большой Алтай</v>
          </cell>
          <cell r="G201" t="str">
            <v>-</v>
          </cell>
          <cell r="H201" t="str">
            <v>-</v>
          </cell>
          <cell r="I201" t="str">
            <v>-</v>
          </cell>
          <cell r="J201" t="str">
            <v>-</v>
          </cell>
          <cell r="K201" t="str">
            <v>-</v>
          </cell>
          <cell r="L201" t="str">
            <v>-</v>
          </cell>
          <cell r="M201" t="str">
            <v>-</v>
          </cell>
          <cell r="N201" t="str">
            <v>-</v>
          </cell>
          <cell r="O201" t="str">
            <v>-</v>
          </cell>
          <cell r="P201" t="str">
            <v>-</v>
          </cell>
          <cell r="Q201" t="str">
            <v>-</v>
          </cell>
          <cell r="R201" t="str">
            <v>-</v>
          </cell>
          <cell r="S201" t="str">
            <v>-</v>
          </cell>
          <cell r="T201" t="str">
            <v>-</v>
          </cell>
          <cell r="U201" t="str">
            <v>-</v>
          </cell>
          <cell r="V201" t="str">
            <v>МЖДН</v>
          </cell>
          <cell r="W201" t="str">
            <v>Кубок мира</v>
          </cell>
          <cell r="X201" t="str">
            <v>Дистанции водные</v>
          </cell>
          <cell r="Z201" t="str">
            <v>Мужчины, женщины</v>
          </cell>
          <cell r="AA201" t="str">
            <v>22 и старше</v>
          </cell>
          <cell r="AB201">
            <v>45876</v>
          </cell>
          <cell r="AC201">
            <v>45885</v>
          </cell>
          <cell r="AD201" t="str">
            <v>Китайская Народная Республика</v>
          </cell>
          <cell r="AE201" t="str">
            <v>г. Бурчун</v>
          </cell>
          <cell r="AF201" t="str">
            <v>-</v>
          </cell>
          <cell r="AG201">
            <v>11</v>
          </cell>
          <cell r="AH201">
            <v>8</v>
          </cell>
          <cell r="AI201">
            <v>3</v>
          </cell>
          <cell r="AK201">
            <v>1000</v>
          </cell>
          <cell r="AL201" t="str">
            <v>-</v>
          </cell>
          <cell r="AM201" t="str">
            <v>Минспорт России</v>
          </cell>
        </row>
        <row r="202">
          <cell r="E202">
            <v>27463</v>
          </cell>
          <cell r="F202" t="str">
            <v>2084770023031745</v>
          </cell>
          <cell r="G202" t="str">
            <v>-</v>
          </cell>
          <cell r="H202" t="str">
            <v>-</v>
          </cell>
          <cell r="I202" t="str">
            <v>-</v>
          </cell>
          <cell r="J202" t="str">
            <v>-</v>
          </cell>
          <cell r="K202" t="str">
            <v>-</v>
          </cell>
          <cell r="L202" t="str">
            <v>-</v>
          </cell>
          <cell r="M202" t="str">
            <v>-</v>
          </cell>
          <cell r="N202" t="str">
            <v>-</v>
          </cell>
          <cell r="O202" t="str">
            <v>-</v>
          </cell>
          <cell r="P202" t="str">
            <v>-</v>
          </cell>
          <cell r="Q202" t="str">
            <v>-</v>
          </cell>
          <cell r="R202" t="str">
            <v>-</v>
          </cell>
          <cell r="S202">
            <v>2130</v>
          </cell>
          <cell r="T202" t="str">
            <v>согласовано Минспортом</v>
          </cell>
          <cell r="U202" t="str">
            <v>отмена</v>
          </cell>
          <cell r="V202" t="str">
            <v>ЦФО</v>
          </cell>
          <cell r="W202" t="str">
            <v>Межрегиональные соревнования</v>
          </cell>
          <cell r="X202" t="str">
            <v>Дистанция-лыжная</v>
          </cell>
          <cell r="Z202" t="str">
            <v>Мужчины, женщины</v>
          </cell>
          <cell r="AA202" t="str">
            <v>22 и старше</v>
          </cell>
          <cell r="AB202">
            <v>45689</v>
          </cell>
          <cell r="AC202">
            <v>45690</v>
          </cell>
          <cell r="AD202" t="str">
            <v>Россия</v>
          </cell>
          <cell r="AE202" t="str">
            <v>г. Москва</v>
          </cell>
          <cell r="AF202" t="str">
            <v>-</v>
          </cell>
          <cell r="AG202">
            <v>250</v>
          </cell>
          <cell r="AH202">
            <v>200</v>
          </cell>
          <cell r="AI202">
            <v>50</v>
          </cell>
          <cell r="AJ202" t="str">
            <v>-</v>
          </cell>
          <cell r="AK202" t="str">
            <v>-</v>
          </cell>
          <cell r="AL202" t="str">
            <v>-</v>
          </cell>
          <cell r="AM202" t="str">
            <v>Федерация</v>
          </cell>
        </row>
        <row r="203">
          <cell r="E203">
            <v>27464</v>
          </cell>
          <cell r="F203" t="str">
            <v>2084770023031744</v>
          </cell>
          <cell r="G203" t="str">
            <v>-</v>
          </cell>
          <cell r="H203" t="str">
            <v>-</v>
          </cell>
          <cell r="I203" t="str">
            <v>-</v>
          </cell>
          <cell r="J203" t="str">
            <v>-</v>
          </cell>
          <cell r="K203" t="str">
            <v>-</v>
          </cell>
          <cell r="L203" t="str">
            <v>-</v>
          </cell>
          <cell r="M203" t="str">
            <v>-</v>
          </cell>
          <cell r="N203" t="str">
            <v>-</v>
          </cell>
          <cell r="O203" t="str">
            <v>-</v>
          </cell>
          <cell r="P203" t="str">
            <v>-</v>
          </cell>
          <cell r="Q203" t="str">
            <v>-</v>
          </cell>
          <cell r="R203" t="str">
            <v>-</v>
          </cell>
          <cell r="S203">
            <v>2131</v>
          </cell>
          <cell r="T203" t="str">
            <v>согласовано Минспортом</v>
          </cell>
          <cell r="U203" t="str">
            <v>отмена</v>
          </cell>
          <cell r="V203" t="str">
            <v>ЦФО</v>
          </cell>
          <cell r="W203" t="str">
            <v>Межрегиональные соревнования</v>
          </cell>
          <cell r="X203" t="str">
            <v>Дистанция-лыжная</v>
          </cell>
          <cell r="Z203" t="str">
            <v>Юниоры, юниорки</v>
          </cell>
          <cell r="AA203" t="str">
            <v>16-21 год</v>
          </cell>
          <cell r="AB203">
            <v>45689</v>
          </cell>
          <cell r="AC203">
            <v>45690</v>
          </cell>
          <cell r="AD203" t="str">
            <v>Россия</v>
          </cell>
          <cell r="AE203" t="str">
            <v>г. Москва</v>
          </cell>
          <cell r="AF203" t="str">
            <v>-</v>
          </cell>
          <cell r="AG203">
            <v>250</v>
          </cell>
          <cell r="AH203">
            <v>200</v>
          </cell>
          <cell r="AI203">
            <v>50</v>
          </cell>
          <cell r="AJ203" t="str">
            <v>-</v>
          </cell>
          <cell r="AK203" t="str">
            <v>-</v>
          </cell>
          <cell r="AL203" t="str">
            <v>-</v>
          </cell>
          <cell r="AM203" t="str">
            <v>Федерация</v>
          </cell>
        </row>
        <row r="204">
          <cell r="E204">
            <v>27465</v>
          </cell>
          <cell r="F204" t="str">
            <v>2084770023031743</v>
          </cell>
          <cell r="G204" t="str">
            <v>-</v>
          </cell>
          <cell r="H204" t="str">
            <v>-</v>
          </cell>
          <cell r="I204" t="str">
            <v>-</v>
          </cell>
          <cell r="J204" t="str">
            <v>-</v>
          </cell>
          <cell r="K204" t="str">
            <v>-</v>
          </cell>
          <cell r="L204" t="str">
            <v>-</v>
          </cell>
          <cell r="M204" t="str">
            <v>-</v>
          </cell>
          <cell r="N204" t="str">
            <v>-</v>
          </cell>
          <cell r="O204" t="str">
            <v>-</v>
          </cell>
          <cell r="P204" t="str">
            <v>-</v>
          </cell>
          <cell r="Q204" t="str">
            <v>-</v>
          </cell>
          <cell r="R204" t="str">
            <v>-</v>
          </cell>
          <cell r="S204">
            <v>2132</v>
          </cell>
          <cell r="T204" t="str">
            <v>согласовано Минспортом</v>
          </cell>
          <cell r="U204" t="str">
            <v>отмена</v>
          </cell>
          <cell r="V204" t="str">
            <v>ЦФО</v>
          </cell>
          <cell r="W204" t="str">
            <v>Межрегиональные соревнования</v>
          </cell>
          <cell r="X204" t="str">
            <v>Дистанция-лыжная</v>
          </cell>
          <cell r="Z204" t="str">
            <v>Юноши, девушки</v>
          </cell>
          <cell r="AA204" t="str">
            <v>14-15 лет</v>
          </cell>
          <cell r="AB204">
            <v>45689</v>
          </cell>
          <cell r="AC204">
            <v>45690</v>
          </cell>
          <cell r="AD204" t="str">
            <v>Россия</v>
          </cell>
          <cell r="AE204" t="str">
            <v>г. Москва</v>
          </cell>
          <cell r="AF204" t="str">
            <v>-</v>
          </cell>
          <cell r="AG204">
            <v>250</v>
          </cell>
          <cell r="AH204">
            <v>200</v>
          </cell>
          <cell r="AI204">
            <v>50</v>
          </cell>
          <cell r="AJ204" t="str">
            <v>-</v>
          </cell>
          <cell r="AK204" t="str">
            <v>-</v>
          </cell>
          <cell r="AL204" t="str">
            <v>-</v>
          </cell>
          <cell r="AM204" t="str">
            <v>Федерация</v>
          </cell>
        </row>
        <row r="205">
          <cell r="E205">
            <v>27467</v>
          </cell>
          <cell r="F205" t="str">
            <v>2084770023031742</v>
          </cell>
          <cell r="G205" t="str">
            <v>-</v>
          </cell>
          <cell r="H205" t="str">
            <v>-</v>
          </cell>
          <cell r="I205" t="str">
            <v>-</v>
          </cell>
          <cell r="J205" t="str">
            <v>-</v>
          </cell>
          <cell r="K205" t="str">
            <v>-</v>
          </cell>
          <cell r="L205" t="str">
            <v>-</v>
          </cell>
          <cell r="M205" t="str">
            <v>-</v>
          </cell>
          <cell r="N205" t="str">
            <v>-</v>
          </cell>
          <cell r="O205" t="str">
            <v>-</v>
          </cell>
          <cell r="P205" t="str">
            <v>-</v>
          </cell>
          <cell r="Q205" t="str">
            <v>-</v>
          </cell>
          <cell r="R205" t="str">
            <v>-</v>
          </cell>
          <cell r="S205">
            <v>2133</v>
          </cell>
          <cell r="T205" t="str">
            <v>согласовано Минспортом</v>
          </cell>
          <cell r="U205" t="str">
            <v>отмена</v>
          </cell>
          <cell r="V205" t="str">
            <v>ЦФО</v>
          </cell>
          <cell r="W205" t="str">
            <v>Межрегиональные соревнования</v>
          </cell>
          <cell r="X205" t="str">
            <v>Дистанция-лыжная</v>
          </cell>
          <cell r="Z205" t="str">
            <v>Мальчики, девочки</v>
          </cell>
          <cell r="AA205" t="str">
            <v>8-13 лет</v>
          </cell>
          <cell r="AB205">
            <v>45689</v>
          </cell>
          <cell r="AC205">
            <v>45690</v>
          </cell>
          <cell r="AD205" t="str">
            <v>Россия</v>
          </cell>
          <cell r="AE205" t="str">
            <v>г. Москва</v>
          </cell>
          <cell r="AF205" t="str">
            <v>-</v>
          </cell>
          <cell r="AG205">
            <v>250</v>
          </cell>
          <cell r="AH205">
            <v>200</v>
          </cell>
          <cell r="AI205">
            <v>50</v>
          </cell>
          <cell r="AJ205" t="str">
            <v>-</v>
          </cell>
          <cell r="AK205" t="str">
            <v>-</v>
          </cell>
          <cell r="AL205" t="str">
            <v>-</v>
          </cell>
          <cell r="AM205" t="str">
            <v>Федерация</v>
          </cell>
        </row>
        <row r="206">
          <cell r="E206">
            <v>32371</v>
          </cell>
          <cell r="F206" t="str">
            <v>2084770017038964</v>
          </cell>
          <cell r="G206" t="str">
            <v>-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  <cell r="P206">
            <v>2217</v>
          </cell>
          <cell r="Q206" t="str">
            <v>согласовано Минспортом</v>
          </cell>
          <cell r="R206" t="str">
            <v>отмена</v>
          </cell>
          <cell r="S206">
            <v>32371</v>
          </cell>
          <cell r="T206" t="str">
            <v>согласовано Минспортом</v>
          </cell>
          <cell r="U206" t="str">
            <v>-</v>
          </cell>
          <cell r="V206" t="str">
            <v>ЦФО</v>
          </cell>
          <cell r="W206" t="str">
            <v>Чемпионат Центрального федерального округа</v>
          </cell>
          <cell r="X206" t="str">
            <v>Дистанция-лыжная</v>
          </cell>
          <cell r="Z206" t="str">
            <v>Мужчины, женщины</v>
          </cell>
          <cell r="AA206" t="str">
            <v>22 и старше</v>
          </cell>
          <cell r="AB206">
            <v>45703</v>
          </cell>
          <cell r="AC206">
            <v>45705</v>
          </cell>
          <cell r="AD206" t="str">
            <v>Россия</v>
          </cell>
          <cell r="AE206" t="str">
            <v>г. Москва</v>
          </cell>
          <cell r="AF206" t="str">
            <v>-</v>
          </cell>
          <cell r="AG206">
            <v>100</v>
          </cell>
          <cell r="AH206">
            <v>80</v>
          </cell>
          <cell r="AI206">
            <v>20</v>
          </cell>
          <cell r="AJ206" t="str">
            <v>-</v>
          </cell>
          <cell r="AK206" t="str">
            <v>-</v>
          </cell>
          <cell r="AL206" t="str">
            <v>-</v>
          </cell>
          <cell r="AM206" t="str">
            <v>Федерация</v>
          </cell>
        </row>
        <row r="207">
          <cell r="E207">
            <v>32372</v>
          </cell>
          <cell r="F207" t="str">
            <v>2084770018038963</v>
          </cell>
          <cell r="G207" t="str">
            <v>-</v>
          </cell>
          <cell r="H207" t="str">
            <v>-</v>
          </cell>
          <cell r="I207" t="str">
            <v>-</v>
          </cell>
          <cell r="J207" t="str">
            <v>-</v>
          </cell>
          <cell r="K207" t="str">
            <v>-</v>
          </cell>
          <cell r="L207" t="str">
            <v>-</v>
          </cell>
          <cell r="M207" t="str">
            <v>-</v>
          </cell>
          <cell r="N207" t="str">
            <v>-</v>
          </cell>
          <cell r="O207" t="str">
            <v>-</v>
          </cell>
          <cell r="P207">
            <v>2218</v>
          </cell>
          <cell r="Q207" t="str">
            <v>согласовано Минспортом</v>
          </cell>
          <cell r="R207" t="str">
            <v>отмена</v>
          </cell>
          <cell r="S207">
            <v>32372</v>
          </cell>
          <cell r="T207" t="str">
            <v>согласовано Минспортом</v>
          </cell>
          <cell r="U207" t="str">
            <v>-</v>
          </cell>
          <cell r="V207" t="str">
            <v>ЦФО</v>
          </cell>
          <cell r="W207" t="str">
            <v>Первенство Центрального федерального округа</v>
          </cell>
          <cell r="X207" t="str">
            <v>Дистанция-лыжная</v>
          </cell>
          <cell r="Z207" t="str">
            <v>Юноши, девушки</v>
          </cell>
          <cell r="AA207" t="str">
            <v>14-15 лет</v>
          </cell>
          <cell r="AB207">
            <v>45703</v>
          </cell>
          <cell r="AC207">
            <v>45705</v>
          </cell>
          <cell r="AD207" t="str">
            <v>Россия</v>
          </cell>
          <cell r="AE207" t="str">
            <v>г. Москва</v>
          </cell>
          <cell r="AF207" t="str">
            <v>-</v>
          </cell>
          <cell r="AG207">
            <v>100</v>
          </cell>
          <cell r="AH207">
            <v>80</v>
          </cell>
          <cell r="AI207">
            <v>20</v>
          </cell>
          <cell r="AJ207" t="str">
            <v>-</v>
          </cell>
          <cell r="AK207" t="str">
            <v>-</v>
          </cell>
          <cell r="AL207" t="str">
            <v>-</v>
          </cell>
          <cell r="AM207" t="str">
            <v>Федерация</v>
          </cell>
        </row>
        <row r="208">
          <cell r="E208">
            <v>32373</v>
          </cell>
          <cell r="F208" t="str">
            <v>2084770018038962</v>
          </cell>
          <cell r="G208" t="str">
            <v>-</v>
          </cell>
          <cell r="H208" t="str">
            <v>-</v>
          </cell>
          <cell r="I208" t="str">
            <v>-</v>
          </cell>
          <cell r="J208" t="str">
            <v>-</v>
          </cell>
          <cell r="K208" t="str">
            <v>-</v>
          </cell>
          <cell r="L208" t="str">
            <v>-</v>
          </cell>
          <cell r="M208" t="str">
            <v>-</v>
          </cell>
          <cell r="N208" t="str">
            <v>-</v>
          </cell>
          <cell r="O208" t="str">
            <v>-</v>
          </cell>
          <cell r="P208">
            <v>2219</v>
          </cell>
          <cell r="Q208" t="str">
            <v>согласовано Минспортом</v>
          </cell>
          <cell r="R208" t="str">
            <v>отмена</v>
          </cell>
          <cell r="S208">
            <v>32373</v>
          </cell>
          <cell r="T208" t="str">
            <v>согласовано Минспортом</v>
          </cell>
          <cell r="U208" t="str">
            <v>-</v>
          </cell>
          <cell r="V208" t="str">
            <v>ЦФО</v>
          </cell>
          <cell r="W208" t="str">
            <v>Первенство Центрального федерального округа</v>
          </cell>
          <cell r="X208" t="str">
            <v>Дистанция-лыжная</v>
          </cell>
          <cell r="Z208" t="str">
            <v>Мальчики, девочки</v>
          </cell>
          <cell r="AA208" t="str">
            <v>8-13 лет</v>
          </cell>
          <cell r="AB208">
            <v>45703</v>
          </cell>
          <cell r="AC208">
            <v>45705</v>
          </cell>
          <cell r="AD208" t="str">
            <v>Россия</v>
          </cell>
          <cell r="AE208" t="str">
            <v>г. Москва</v>
          </cell>
          <cell r="AF208" t="str">
            <v>-</v>
          </cell>
          <cell r="AG208">
            <v>100</v>
          </cell>
          <cell r="AH208">
            <v>80</v>
          </cell>
          <cell r="AI208">
            <v>20</v>
          </cell>
          <cell r="AJ208" t="str">
            <v>-</v>
          </cell>
          <cell r="AK208" t="str">
            <v>-</v>
          </cell>
          <cell r="AL208" t="str">
            <v>-</v>
          </cell>
          <cell r="AM208" t="str">
            <v>Федерация</v>
          </cell>
        </row>
        <row r="219">
          <cell r="E219" t="str">
            <v>-</v>
          </cell>
          <cell r="F219" t="str">
            <v>-</v>
          </cell>
          <cell r="G219" t="str">
            <v>-</v>
          </cell>
          <cell r="H219" t="str">
            <v>-</v>
          </cell>
          <cell r="I219" t="str">
            <v>-</v>
          </cell>
          <cell r="J219" t="str">
            <v>-</v>
          </cell>
          <cell r="K219" t="str">
            <v>-</v>
          </cell>
          <cell r="L219" t="str">
            <v>-</v>
          </cell>
          <cell r="M219" t="str">
            <v>-</v>
          </cell>
          <cell r="N219" t="str">
            <v>-</v>
          </cell>
          <cell r="O219" t="str">
            <v>-</v>
          </cell>
          <cell r="P219" t="str">
            <v>-</v>
          </cell>
          <cell r="Q219" t="str">
            <v>-</v>
          </cell>
          <cell r="R219" t="str">
            <v>-</v>
          </cell>
          <cell r="S219" t="str">
            <v>-</v>
          </cell>
          <cell r="T219" t="str">
            <v>-</v>
          </cell>
          <cell r="U219" t="str">
            <v>-</v>
          </cell>
        </row>
        <row r="220">
          <cell r="E220" t="str">
            <v>-</v>
          </cell>
          <cell r="F220" t="str">
            <v>-</v>
          </cell>
          <cell r="G220" t="str">
            <v>-</v>
          </cell>
          <cell r="H220" t="str">
            <v>-</v>
          </cell>
          <cell r="I220" t="str">
            <v>-</v>
          </cell>
          <cell r="J220" t="str">
            <v>-</v>
          </cell>
          <cell r="K220" t="str">
            <v>-</v>
          </cell>
          <cell r="L220" t="str">
            <v>-</v>
          </cell>
          <cell r="M220" t="str">
            <v>-</v>
          </cell>
          <cell r="N220" t="str">
            <v>-</v>
          </cell>
          <cell r="O220" t="str">
            <v>-</v>
          </cell>
          <cell r="P220" t="str">
            <v>-</v>
          </cell>
          <cell r="Q220" t="str">
            <v>-</v>
          </cell>
          <cell r="R220" t="str">
            <v>-</v>
          </cell>
          <cell r="S220" t="str">
            <v>-</v>
          </cell>
          <cell r="T220" t="str">
            <v>-</v>
          </cell>
          <cell r="U220" t="str">
            <v>-</v>
          </cell>
          <cell r="V220" t="str">
            <v>Юниоры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Михаил Чесноков" id="{8397984C-7822-49EC-28A9-5DEE560D705C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80" personId="{8397984C-7822-49EC-28A9-5DEE560D705C}" id="{008C0035-00D4-4254-AE30-002C003400A6}" done="0">
    <text xml:space="preserve">На эти даты нет согл.
Есть на 21-24.06.2024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180"/>
  <sheetViews>
    <sheetView tabSelected="1" view="pageBreakPreview" zoomScale="70" zoomScaleSheetLayoutView="70" workbookViewId="0">
      <selection activeCell="A25" sqref="A8:A25"/>
    </sheetView>
  </sheetViews>
  <sheetFormatPr defaultColWidth="9" defaultRowHeight="12.75" outlineLevelCol="1" x14ac:dyDescent="0.2"/>
  <cols>
    <col min="1" max="1" width="8.7109375" style="42" customWidth="1"/>
    <col min="2" max="2" width="18.28515625" style="17" customWidth="1"/>
    <col min="3" max="3" width="8.140625" style="1" customWidth="1"/>
    <col min="4" max="4" width="28.140625" style="2" customWidth="1"/>
    <col min="5" max="5" width="37.5703125" style="1" customWidth="1"/>
    <col min="6" max="6" width="7.7109375" style="153" customWidth="1"/>
    <col min="7" max="7" width="15" style="1" customWidth="1"/>
    <col min="8" max="8" width="13.42578125" style="1" customWidth="1"/>
    <col min="9" max="10" width="12.140625" style="2" customWidth="1"/>
    <col min="11" max="11" width="14.28515625" style="1" customWidth="1" outlineLevel="1"/>
    <col min="12" max="12" width="26.28515625" style="2" customWidth="1"/>
    <col min="13" max="16384" width="9" style="1"/>
  </cols>
  <sheetData>
    <row r="1" spans="1:12" ht="15.75" x14ac:dyDescent="0.2">
      <c r="A1" s="41"/>
      <c r="B1" s="26"/>
      <c r="C1" s="154" t="s">
        <v>23</v>
      </c>
      <c r="D1" s="154"/>
      <c r="E1" s="154"/>
      <c r="F1" s="154"/>
      <c r="G1" s="154"/>
      <c r="H1" s="154"/>
      <c r="I1" s="154"/>
      <c r="J1" s="154"/>
      <c r="K1" s="154"/>
      <c r="L1" s="154"/>
    </row>
    <row r="2" spans="1:12" ht="30.75" customHeight="1" x14ac:dyDescent="0.25">
      <c r="C2" s="155" t="s">
        <v>0</v>
      </c>
      <c r="D2" s="155"/>
      <c r="E2" s="155"/>
      <c r="F2" s="155"/>
      <c r="G2" s="155"/>
      <c r="H2" s="155"/>
      <c r="I2" s="155"/>
      <c r="J2" s="155"/>
      <c r="K2" s="155"/>
      <c r="L2" s="155"/>
    </row>
    <row r="3" spans="1:12" x14ac:dyDescent="0.2">
      <c r="C3" s="156" t="s">
        <v>1</v>
      </c>
      <c r="D3" s="156"/>
      <c r="E3" s="156"/>
      <c r="F3" s="156"/>
      <c r="G3" s="156"/>
      <c r="H3" s="156"/>
      <c r="I3" s="156"/>
      <c r="J3" s="156"/>
      <c r="K3" s="156"/>
      <c r="L3" s="156"/>
    </row>
    <row r="4" spans="1:12" ht="15.75" thickBot="1" x14ac:dyDescent="0.25">
      <c r="C4" s="20"/>
      <c r="D4" s="19"/>
      <c r="E4" s="20"/>
      <c r="F4" s="128"/>
      <c r="G4" s="20"/>
      <c r="H4" s="157" t="s">
        <v>2</v>
      </c>
      <c r="I4" s="157"/>
      <c r="J4" s="157"/>
      <c r="K4" s="157"/>
      <c r="L4" s="45" t="s">
        <v>3</v>
      </c>
    </row>
    <row r="5" spans="1:12" ht="106.5" customHeight="1" thickBot="1" x14ac:dyDescent="0.25">
      <c r="A5" s="162" t="s">
        <v>24</v>
      </c>
      <c r="B5" s="163" t="s">
        <v>25</v>
      </c>
      <c r="C5" s="47" t="s">
        <v>4</v>
      </c>
      <c r="D5" s="48" t="s">
        <v>5</v>
      </c>
      <c r="E5" s="48" t="s">
        <v>6</v>
      </c>
      <c r="F5" s="129" t="s">
        <v>7</v>
      </c>
      <c r="G5" s="48" t="s">
        <v>8</v>
      </c>
      <c r="H5" s="48" t="s">
        <v>9</v>
      </c>
      <c r="I5" s="48" t="s">
        <v>10</v>
      </c>
      <c r="J5" s="48" t="s">
        <v>11</v>
      </c>
      <c r="K5" s="48" t="s">
        <v>12</v>
      </c>
      <c r="L5" s="56" t="s">
        <v>13</v>
      </c>
    </row>
    <row r="6" spans="1:12" ht="22.5" customHeight="1" x14ac:dyDescent="0.2">
      <c r="A6" s="43" t="s">
        <v>14</v>
      </c>
      <c r="B6" s="18" t="s">
        <v>14</v>
      </c>
      <c r="C6" s="74"/>
      <c r="D6" s="75" t="s">
        <v>14</v>
      </c>
      <c r="E6" s="76"/>
      <c r="F6" s="130"/>
      <c r="G6" s="76"/>
      <c r="H6" s="76"/>
      <c r="I6" s="77" t="s">
        <v>15</v>
      </c>
      <c r="J6" s="76"/>
      <c r="K6" s="76"/>
      <c r="L6" s="78" t="s">
        <v>14</v>
      </c>
    </row>
    <row r="7" spans="1:12" ht="22.5" customHeight="1" thickBot="1" x14ac:dyDescent="0.25">
      <c r="A7" s="43" t="s">
        <v>14</v>
      </c>
      <c r="B7" s="18" t="s">
        <v>14</v>
      </c>
      <c r="C7" s="79"/>
      <c r="D7" s="80" t="s">
        <v>14</v>
      </c>
      <c r="E7" s="81"/>
      <c r="F7" s="131"/>
      <c r="G7" s="81"/>
      <c r="H7" s="81"/>
      <c r="I7" s="82" t="s">
        <v>16</v>
      </c>
      <c r="J7" s="81"/>
      <c r="K7" s="81"/>
      <c r="L7" s="83" t="s">
        <v>14</v>
      </c>
    </row>
    <row r="8" spans="1:12" s="3" customFormat="1" ht="102" x14ac:dyDescent="0.2">
      <c r="A8" s="158">
        <v>27515</v>
      </c>
      <c r="B8" s="159" t="str">
        <f>VLOOKUP(A8,[1]Общий!$E:$AM,2,0)</f>
        <v>2084000010038965</v>
      </c>
      <c r="C8" s="114" t="str">
        <f>VLOOKUP(A8,[1]Общий!$E:$AM,18,0)</f>
        <v>МЖДН</v>
      </c>
      <c r="D8" s="115" t="str">
        <f>VLOOKUP(A8,[1]Общий!$E:$AM,19,0)</f>
        <v>Чемпионат мира</v>
      </c>
      <c r="E8" s="116" t="str">
        <f>VLOOKUP(A8,[1]Общий!$E:$AM,20,0)</f>
        <v>Маршрут-пешеходный;
маршрут-водный;
маршрут-горный;
маршрут-велосипедый;
маршрут-автомото;
маршрут-лыжный;
маршрут-парусный;
маршрут-спелео;</v>
      </c>
      <c r="F8" s="127">
        <f>VLOOKUP(A8,[1]Общий!$E:$AM,21,0)</f>
        <v>0</v>
      </c>
      <c r="G8" s="117" t="str">
        <f>VLOOKUP(A8,[1]Общий!$E:$AM,22,0)</f>
        <v>Мужчины, женщины</v>
      </c>
      <c r="H8" s="117" t="str">
        <f>VLOOKUP(A8,[1]Общий!$E:$AM,23,0)</f>
        <v>22 и старше</v>
      </c>
      <c r="I8" s="108">
        <f>VLOOKUP(A8,[1]Общий!$E:$AM,24,0)</f>
        <v>45726</v>
      </c>
      <c r="J8" s="108">
        <f>VLOOKUP(A8,[1]Общий!$E:$AM,25,0)</f>
        <v>45732</v>
      </c>
      <c r="K8" s="118" t="str">
        <f>VLOOKUP(A8,[1]Общий!$E:$AM,26,0)</f>
        <v>Республика Беларусь</v>
      </c>
      <c r="L8" s="110" t="str">
        <f>VLOOKUP(A8,[1]Общий!$E:$AM,27,0)</f>
        <v>г. Минск</v>
      </c>
    </row>
    <row r="9" spans="1:12" s="3" customFormat="1" ht="63.75" x14ac:dyDescent="0.2">
      <c r="A9" s="158">
        <v>32708</v>
      </c>
      <c r="B9" s="160" t="str">
        <f>VLOOKUP(A9,[1]Общий!$E:$F,2,0)</f>
        <v>2084000016041256</v>
      </c>
      <c r="C9" s="31" t="str">
        <f>VLOOKUP(A9,[1]Общий!$E:$AM,18,0)</f>
        <v>МЖДН</v>
      </c>
      <c r="D9" s="49" t="str">
        <f>VLOOKUP(A9,[1]Общий!$E:$AM,19,0)</f>
        <v>Чемпионат Азии</v>
      </c>
      <c r="E9" s="164" t="str">
        <f>VLOOKUP(A9,[1]Общий!$E:$AM,20,0)</f>
        <v>Маршрут-пешеходный;
маршрут-водный;
маршрут-горный;
маршрут-велосипедый;
маршрут-лыжный</v>
      </c>
      <c r="F9" s="132">
        <f>VLOOKUP(A9,[1]Общий!$E:$AM,21,0)</f>
        <v>0</v>
      </c>
      <c r="G9" s="51" t="str">
        <f>VLOOKUP(A9,[1]Общий!$E:$AM,22,0)</f>
        <v>Мужчины, женщины</v>
      </c>
      <c r="H9" s="51" t="str">
        <f>VLOOKUP(A9,[1]Общий!$E:$AM,23,0)</f>
        <v>22 и старше</v>
      </c>
      <c r="I9" s="36">
        <f>VLOOKUP(A9,[1]Общий!$E:$AM,24,0)</f>
        <v>45717</v>
      </c>
      <c r="J9" s="36">
        <f>VLOOKUP(A9,[1]Общий!$E:$AM,25,0)</f>
        <v>45726</v>
      </c>
      <c r="K9" s="30" t="str">
        <f>VLOOKUP(A9,[1]Общий!$E:$AM,26,0)</f>
        <v>Республика Казахстан</v>
      </c>
      <c r="L9" s="27" t="str">
        <f>VLOOKUP(A9,[1]Общий!$E:$AM,27,0)</f>
        <v>г. Астана</v>
      </c>
    </row>
    <row r="10" spans="1:12" s="3" customFormat="1" ht="38.25" x14ac:dyDescent="0.2">
      <c r="A10" s="158">
        <v>27514</v>
      </c>
      <c r="B10" s="160" t="str">
        <f>VLOOKUP(A10,[1]Общий!$E:$F,2,0)</f>
        <v>2084000016036351</v>
      </c>
      <c r="C10" s="31" t="str">
        <f>VLOOKUP(A10,[1]Общий!$E:$AM,18,0)</f>
        <v>МЖДН</v>
      </c>
      <c r="D10" s="49" t="str">
        <f>VLOOKUP(A10,[1]Общий!$E:$AM,19,0)</f>
        <v>Международные соревнования
"Чемпионат Азии"</v>
      </c>
      <c r="E10" s="164" t="str">
        <f>VLOOKUP(A10,[1]Общий!$E:$AM,20,0)</f>
        <v>Дистанции горные</v>
      </c>
      <c r="F10" s="132">
        <f>VLOOKUP(A10,[1]Общий!$E:$AM,21,0)</f>
        <v>0</v>
      </c>
      <c r="G10" s="51" t="str">
        <f>VLOOKUP(A10,[1]Общий!$E:$AM,22,0)</f>
        <v>Мужчины, женщины</v>
      </c>
      <c r="H10" s="51" t="str">
        <f>VLOOKUP(A10,[1]Общий!$E:$AM,23,0)</f>
        <v>22 и старше</v>
      </c>
      <c r="I10" s="36">
        <f>VLOOKUP(A10,[1]Общий!$E:$AM,24,0)</f>
        <v>45737</v>
      </c>
      <c r="J10" s="36">
        <f>VLOOKUP(A10,[1]Общий!$E:$AM,25,0)</f>
        <v>45741</v>
      </c>
      <c r="K10" s="30" t="str">
        <f>VLOOKUP(A10,[1]Общий!$E:$AM,26,0)</f>
        <v>Республика Казахстан</v>
      </c>
      <c r="L10" s="27" t="str">
        <f>VLOOKUP(A10,[1]Общий!$E:$AM,27,0)</f>
        <v xml:space="preserve"> г. Талдыкорган</v>
      </c>
    </row>
    <row r="11" spans="1:12" s="3" customFormat="1" ht="38.25" x14ac:dyDescent="0.2">
      <c r="A11" s="158">
        <v>27520</v>
      </c>
      <c r="B11" s="160" t="str">
        <f>VLOOKUP(A11,[1]Общий!$E:$F,2,0)</f>
        <v>2084000016036352</v>
      </c>
      <c r="C11" s="31" t="str">
        <f>VLOOKUP(A11,[1]Общий!$E:$AM,18,0)</f>
        <v>МЖДН</v>
      </c>
      <c r="D11" s="49" t="str">
        <f>VLOOKUP(A11,[1]Общий!$E:$AM,19,0)</f>
        <v>Международные соревнования
 "Кубок Азии"</v>
      </c>
      <c r="E11" s="164" t="str">
        <f>VLOOKUP(A11,[1]Общий!$E:$AM,20,0)</f>
        <v>Северная ходьба</v>
      </c>
      <c r="F11" s="132">
        <f>VLOOKUP(A11,[1]Общий!$E:$AM,21,0)</f>
        <v>0</v>
      </c>
      <c r="G11" s="51" t="str">
        <f>VLOOKUP(A11,[1]Общий!$E:$AM,22,0)</f>
        <v>Мужчины, женщины</v>
      </c>
      <c r="H11" s="51" t="str">
        <f>VLOOKUP(A11,[1]Общий!$E:$AM,23,0)</f>
        <v>18 и старше</v>
      </c>
      <c r="I11" s="36">
        <f>VLOOKUP(A11,[1]Общий!$E:$AM,24,0)</f>
        <v>45778</v>
      </c>
      <c r="J11" s="36">
        <f>VLOOKUP(A11,[1]Общий!$E:$AM,25,0)</f>
        <v>45782</v>
      </c>
      <c r="K11" s="30" t="str">
        <f>VLOOKUP(A11,[1]Общий!$E:$AM,26,0)</f>
        <v>Республика Таджикистан</v>
      </c>
      <c r="L11" s="27" t="str">
        <f>VLOOKUP(A11,[1]Общий!$E:$AM,27,0)</f>
        <v>г. Душанбе</v>
      </c>
    </row>
    <row r="12" spans="1:12" s="3" customFormat="1" ht="38.25" x14ac:dyDescent="0.2">
      <c r="A12" s="158">
        <v>27521</v>
      </c>
      <c r="B12" s="160" t="str">
        <f>VLOOKUP(A12,[1]Общий!$E:$F,2,0)</f>
        <v>2084000016036353</v>
      </c>
      <c r="C12" s="31" t="str">
        <f>VLOOKUP(A12,[1]Общий!$E:$AM,18,0)</f>
        <v>МЖДН</v>
      </c>
      <c r="D12" s="49" t="str">
        <f>VLOOKUP(A12,[1]Общий!$E:$AM,19,0)</f>
        <v>Международные соревнования
 "Кубок Азии"</v>
      </c>
      <c r="E12" s="164" t="str">
        <f>VLOOKUP(A12,[1]Общий!$E:$AM,20,0)</f>
        <v>Дистанции горные</v>
      </c>
      <c r="F12" s="132">
        <f>VLOOKUP(A12,[1]Общий!$E:$AM,21,0)</f>
        <v>0</v>
      </c>
      <c r="G12" s="51" t="str">
        <f>VLOOKUP(A12,[1]Общий!$E:$AM,22,0)</f>
        <v>Мужчины, женщины</v>
      </c>
      <c r="H12" s="51" t="str">
        <f>VLOOKUP(A12,[1]Общий!$E:$AM,23,0)</f>
        <v>22 и старше</v>
      </c>
      <c r="I12" s="36">
        <f>VLOOKUP(A12,[1]Общий!$E:$AM,24,0)</f>
        <v>45782</v>
      </c>
      <c r="J12" s="36">
        <f>VLOOKUP(A12,[1]Общий!$E:$AM,25,0)</f>
        <v>45787</v>
      </c>
      <c r="K12" s="30" t="str">
        <f>VLOOKUP(A12,[1]Общий!$E:$AM,26,0)</f>
        <v>Республика Казахстан</v>
      </c>
      <c r="L12" s="27" t="str">
        <f>VLOOKUP(A12,[1]Общий!$E:$AM,27,0)</f>
        <v xml:space="preserve"> г. Кунаев</v>
      </c>
    </row>
    <row r="13" spans="1:12" s="3" customFormat="1" ht="25.5" x14ac:dyDescent="0.2">
      <c r="A13" s="158">
        <v>32773</v>
      </c>
      <c r="B13" s="160" t="str">
        <f>VLOOKUP(A13,[1]Общий!$E:$F,2,0)</f>
        <v>2084510016041299</v>
      </c>
      <c r="C13" s="31" t="str">
        <f>VLOOKUP(A13,[1]Общий!$E:$AM,18,0)</f>
        <v>МЖДН</v>
      </c>
      <c r="D13" s="49" t="str">
        <f>VLOOKUP(A13,[1]Общий!$E:$AM,19,0)</f>
        <v>Международные соревнования</v>
      </c>
      <c r="E13" s="164" t="str">
        <f>VLOOKUP(A13,[1]Общий!$E:$AM,20,0)</f>
        <v>Северная ходьба</v>
      </c>
      <c r="F13" s="132">
        <f>VLOOKUP(A13,[1]Общий!$E:$AM,21,0)</f>
        <v>0</v>
      </c>
      <c r="G13" s="51" t="str">
        <f>VLOOKUP(A13,[1]Общий!$E:$AM,22,0)</f>
        <v>Мужчины, женщины</v>
      </c>
      <c r="H13" s="51" t="str">
        <f>VLOOKUP(A13,[1]Общий!$E:$AM,23,0)</f>
        <v>18 и старше</v>
      </c>
      <c r="I13" s="36">
        <f>VLOOKUP(A13,[1]Общий!$E:$AM,24,0)</f>
        <v>45820</v>
      </c>
      <c r="J13" s="36">
        <f>VLOOKUP(A13,[1]Общий!$E:$AM,25,0)</f>
        <v>45823</v>
      </c>
      <c r="K13" s="30" t="str">
        <f>VLOOKUP(A13,[1]Общий!$E:$AM,26,0)</f>
        <v>Россия</v>
      </c>
      <c r="L13" s="27" t="str">
        <f>VLOOKUP(A13,[1]Общий!$E:$AM,27,0)</f>
        <v>Мурманская область,
г. Мурманск</v>
      </c>
    </row>
    <row r="14" spans="1:12" s="3" customFormat="1" ht="25.5" x14ac:dyDescent="0.2">
      <c r="A14" s="158">
        <v>27522</v>
      </c>
      <c r="B14" s="160" t="str">
        <f>VLOOKUP(A14,[1]Общий!$E:$F,2,0)</f>
        <v>2084000010041026</v>
      </c>
      <c r="C14" s="31" t="str">
        <f>VLOOKUP(A14,[1]Общий!$E:$AM,18,0)</f>
        <v>МЖДН</v>
      </c>
      <c r="D14" s="49" t="str">
        <f>VLOOKUP(A14,[1]Общий!$E:$AM,19,0)</f>
        <v>Чемпионат мира</v>
      </c>
      <c r="E14" s="164" t="str">
        <f>VLOOKUP(A14,[1]Общий!$E:$AM,20,0)</f>
        <v>Дистанции горные</v>
      </c>
      <c r="F14" s="132">
        <f>VLOOKUP(A14,[1]Общий!$E:$AM,21,0)</f>
        <v>0</v>
      </c>
      <c r="G14" s="51" t="str">
        <f>VLOOKUP(A14,[1]Общий!$E:$AM,22,0)</f>
        <v>Мужчины, женщины</v>
      </c>
      <c r="H14" s="51" t="str">
        <f>VLOOKUP(A14,[1]Общий!$E:$AM,23,0)</f>
        <v>22 и старше</v>
      </c>
      <c r="I14" s="36">
        <f>VLOOKUP(A14,[1]Общий!$E:$AM,24,0)</f>
        <v>45824</v>
      </c>
      <c r="J14" s="36">
        <f>VLOOKUP(A14,[1]Общий!$E:$AM,25,0)</f>
        <v>45830</v>
      </c>
      <c r="K14" s="30" t="str">
        <f>VLOOKUP(A14,[1]Общий!$E:$AM,26,0)</f>
        <v>Республика Кыргызстан</v>
      </c>
      <c r="L14" s="27" t="str">
        <f>VLOOKUP(A14,[1]Общий!$E:$AM,27,0)</f>
        <v>с. Татыр</v>
      </c>
    </row>
    <row r="15" spans="1:12" s="3" customFormat="1" ht="25.5" x14ac:dyDescent="0.2">
      <c r="A15" s="158">
        <v>27523</v>
      </c>
      <c r="B15" s="160" t="str">
        <f>VLOOKUP(A15,[1]Общий!$E:$F,2,0)</f>
        <v>2084000010041027</v>
      </c>
      <c r="C15" s="31" t="str">
        <f>VLOOKUP(A15,[1]Общий!$E:$AM,18,0)</f>
        <v>МЖДН</v>
      </c>
      <c r="D15" s="49" t="str">
        <f>VLOOKUP(A15,[1]Общий!$E:$AM,19,0)</f>
        <v>Чемпионат мира</v>
      </c>
      <c r="E15" s="164" t="str">
        <f>VLOOKUP(A15,[1]Общий!$E:$AM,20,0)</f>
        <v>Дистанции велосипедные</v>
      </c>
      <c r="F15" s="132" t="str">
        <f>VLOOKUP(A15,[1]Общий!$E:$AM,21,0)</f>
        <v>Вело</v>
      </c>
      <c r="G15" s="51" t="str">
        <f>VLOOKUP(A15,[1]Общий!$E:$AM,22,0)</f>
        <v>Мужчины, женщины</v>
      </c>
      <c r="H15" s="51" t="str">
        <f>VLOOKUP(A15,[1]Общий!$E:$AM,23,0)</f>
        <v>22 и старше</v>
      </c>
      <c r="I15" s="36">
        <f>VLOOKUP(A15,[1]Общий!$E:$AM,24,0)</f>
        <v>45839</v>
      </c>
      <c r="J15" s="36">
        <f>VLOOKUP(A15,[1]Общий!$E:$AM,25,0)</f>
        <v>45844</v>
      </c>
      <c r="K15" s="30" t="str">
        <f>VLOOKUP(A15,[1]Общий!$E:$AM,26,0)</f>
        <v>Республика Казахстан</v>
      </c>
      <c r="L15" s="27" t="str">
        <f>VLOOKUP(A15,[1]Общий!$E:$AM,27,0)</f>
        <v>г. Актюбинск</v>
      </c>
    </row>
    <row r="16" spans="1:12" s="3" customFormat="1" ht="25.5" x14ac:dyDescent="0.2">
      <c r="A16" s="158">
        <v>27525</v>
      </c>
      <c r="B16" s="160" t="str">
        <f>VLOOKUP(A16,[1]Общий!$E:$F,2,0)</f>
        <v>2084000012041293</v>
      </c>
      <c r="C16" s="31" t="str">
        <f>VLOOKUP(A16,[1]Общий!$E:$AM,18,0)</f>
        <v>МЖДН</v>
      </c>
      <c r="D16" s="49" t="str">
        <f>VLOOKUP(A16,[1]Общий!$E:$AM,19,0)</f>
        <v>Кубок мира</v>
      </c>
      <c r="E16" s="164" t="str">
        <f>VLOOKUP(A16,[1]Общий!$E:$AM,20,0)</f>
        <v>Дистанции горные</v>
      </c>
      <c r="F16" s="132">
        <f>VLOOKUP(A16,[1]Общий!$E:$AM,21,0)</f>
        <v>0</v>
      </c>
      <c r="G16" s="51" t="str">
        <f>VLOOKUP(A16,[1]Общий!$E:$AM,22,0)</f>
        <v>Мужчины, женщины</v>
      </c>
      <c r="H16" s="51" t="str">
        <f>VLOOKUP(A16,[1]Общий!$E:$AM,23,0)</f>
        <v>22 и старше</v>
      </c>
      <c r="I16" s="36">
        <f>VLOOKUP(A16,[1]Общий!$E:$AM,24,0)</f>
        <v>45870</v>
      </c>
      <c r="J16" s="36">
        <f>VLOOKUP(A16,[1]Общий!$E:$AM,25,0)</f>
        <v>45875</v>
      </c>
      <c r="K16" s="30" t="str">
        <f>VLOOKUP(A16,[1]Общий!$E:$AM,26,0)</f>
        <v>Республика Таджикистан</v>
      </c>
      <c r="L16" s="27" t="str">
        <f>VLOOKUP(A16,[1]Общий!$E:$AM,27,0)</f>
        <v>п. Хушери</v>
      </c>
    </row>
    <row r="17" spans="1:12" s="3" customFormat="1" ht="38.25" x14ac:dyDescent="0.2">
      <c r="A17" s="158">
        <v>27527</v>
      </c>
      <c r="B17" s="160" t="str">
        <f>VLOOKUP(A17,[1]Общий!$E:$F,2,0)</f>
        <v>2084000010041028</v>
      </c>
      <c r="C17" s="31" t="str">
        <f>VLOOKUP(A17,[1]Общий!$E:$AM,18,0)</f>
        <v>МЖДН</v>
      </c>
      <c r="D17" s="49" t="str">
        <f>VLOOKUP(A17,[1]Общий!$E:$AM,19,0)</f>
        <v>Чемпионат мира</v>
      </c>
      <c r="E17" s="164" t="str">
        <f>VLOOKUP(A17,[1]Общий!$E:$AM,20,0)</f>
        <v>Северная ходьба</v>
      </c>
      <c r="F17" s="132">
        <f>VLOOKUP(A17,[1]Общий!$E:$AM,21,0)</f>
        <v>0</v>
      </c>
      <c r="G17" s="51" t="str">
        <f>VLOOKUP(A17,[1]Общий!$E:$AM,22,0)</f>
        <v>Мужчины, женщины</v>
      </c>
      <c r="H17" s="51" t="str">
        <f>VLOOKUP(A17,[1]Общий!$E:$AM,23,0)</f>
        <v>18 и старше</v>
      </c>
      <c r="I17" s="36">
        <f>VLOOKUP(A17,[1]Общий!$E:$AM,24,0)</f>
        <v>45876</v>
      </c>
      <c r="J17" s="36">
        <f>VLOOKUP(A17,[1]Общий!$E:$AM,25,0)</f>
        <v>45885</v>
      </c>
      <c r="K17" s="30" t="str">
        <f>VLOOKUP(A17,[1]Общий!$E:$AM,26,0)</f>
        <v>Китайская Народная Республика</v>
      </c>
      <c r="L17" s="27" t="str">
        <f>VLOOKUP(A17,[1]Общий!$E:$AM,27,0)</f>
        <v>г. Бурчун</v>
      </c>
    </row>
    <row r="18" spans="1:12" ht="63.75" x14ac:dyDescent="0.2">
      <c r="A18" s="158">
        <v>27529</v>
      </c>
      <c r="B18" s="160" t="str">
        <f>VLOOKUP(A18,[1]Общий!$E:$F,2,0)</f>
        <v>2084000016036354</v>
      </c>
      <c r="C18" s="31" t="str">
        <f>VLOOKUP(A18,[1]Общий!$E:$AM,18,0)</f>
        <v>МЖДН</v>
      </c>
      <c r="D18" s="49" t="str">
        <f>VLOOKUP(A18,[1]Общий!$E:$AM,19,0)</f>
        <v>Международные соревнования "Большой Алтай"</v>
      </c>
      <c r="E18" s="164" t="str">
        <f>VLOOKUP(A18,[1]Общий!$E:$AM,20,0)</f>
        <v>Дистанции пешеходные, дистанции водные, дистанции горные, дистанции велосипедные, дистанции комбинированные, дистанции парусные, авто-мото дистанции</v>
      </c>
      <c r="F18" s="132">
        <f>VLOOKUP(A18,[1]Общий!$E:$AM,21,0)</f>
        <v>0</v>
      </c>
      <c r="G18" s="51" t="str">
        <f>VLOOKUP(A18,[1]Общий!$E:$AM,22,0)</f>
        <v>Мужчины, женщины</v>
      </c>
      <c r="H18" s="51" t="str">
        <f>VLOOKUP(A18,[1]Общий!$E:$AM,23,0)</f>
        <v>22 и старше</v>
      </c>
      <c r="I18" s="36">
        <f>VLOOKUP(A18,[1]Общий!$E:$AM,24,0)</f>
        <v>45876</v>
      </c>
      <c r="J18" s="36">
        <f>VLOOKUP(A18,[1]Общий!$E:$AM,25,0)</f>
        <v>45885</v>
      </c>
      <c r="K18" s="30" t="str">
        <f>VLOOKUP(A18,[1]Общий!$E:$AM,26,0)</f>
        <v>Китайская Народная Республика</v>
      </c>
      <c r="L18" s="27" t="str">
        <f>VLOOKUP(A18,[1]Общий!$E:$AM,27,0)</f>
        <v>г. Бурчун</v>
      </c>
    </row>
    <row r="19" spans="1:12" ht="38.25" x14ac:dyDescent="0.2">
      <c r="A19" s="158" t="s">
        <v>27</v>
      </c>
      <c r="B19" s="160" t="str">
        <f>VLOOKUP(A19,[1]Общий!$E:$F,2,0)</f>
        <v>ждем согл. региона</v>
      </c>
      <c r="C19" s="31" t="str">
        <f>VLOOKUP(A19,[1]Общий!$E:$AM,18,0)</f>
        <v>МЖДН</v>
      </c>
      <c r="D19" s="49" t="str">
        <f>VLOOKUP(A19,[1]Общий!$E:$AM,19,0)</f>
        <v>Международные соревнования</v>
      </c>
      <c r="E19" s="164" t="str">
        <f>VLOOKUP(A19,[1]Общий!$E:$AM,20,0)</f>
        <v>Дистанция-на средствах передвижения;
дистанция-на средствах передвижения-группа</v>
      </c>
      <c r="F19" s="132" t="str">
        <f>VLOOKUP(A19,[1]Общий!$E:$AM,21,0)</f>
        <v>Вело</v>
      </c>
      <c r="G19" s="51" t="str">
        <f>VLOOKUP(A19,[1]Общий!$E:$AM,22,0)</f>
        <v>Мужчины, женщины</v>
      </c>
      <c r="H19" s="51" t="str">
        <f>VLOOKUP(A19,[1]Общий!$E:$AM,23,0)</f>
        <v>22 и старше</v>
      </c>
      <c r="I19" s="36">
        <f>VLOOKUP(A19,[1]Общий!$E:$AM,24,0)</f>
        <v>45904</v>
      </c>
      <c r="J19" s="36">
        <f>VLOOKUP(A19,[1]Общий!$E:$AM,25,0)</f>
        <v>45908</v>
      </c>
      <c r="K19" s="30" t="str">
        <f>VLOOKUP(A19,[1]Общий!$E:$AM,26,0)</f>
        <v>Россия</v>
      </c>
      <c r="L19" s="27" t="str">
        <f>VLOOKUP(A19,[1]Общий!$E:$AM,27,0)</f>
        <v>Оренбургская область,
г. Оренбург</v>
      </c>
    </row>
    <row r="20" spans="1:12" s="3" customFormat="1" ht="25.5" x14ac:dyDescent="0.2">
      <c r="A20" s="158">
        <v>27530</v>
      </c>
      <c r="B20" s="160" t="s">
        <v>26</v>
      </c>
      <c r="C20" s="31" t="str">
        <f>VLOOKUP(A20,[1]Общий!$E:$AM,18,0)</f>
        <v>МЖДН</v>
      </c>
      <c r="D20" s="49" t="str">
        <f>VLOOKUP(A20,[1]Общий!$E:$AM,19,0)</f>
        <v>Чемпионат мира</v>
      </c>
      <c r="E20" s="164" t="str">
        <f>VLOOKUP(A20,[1]Общий!$E:$AM,20,0)</f>
        <v>Дистанции водные</v>
      </c>
      <c r="F20" s="132">
        <f>VLOOKUP(A20,[1]Общий!$E:$AM,21,0)</f>
        <v>0</v>
      </c>
      <c r="G20" s="51" t="str">
        <f>VLOOKUP(A20,[1]Общий!$E:$AM,22,0)</f>
        <v>Мужчины, женщины</v>
      </c>
      <c r="H20" s="51" t="str">
        <f>VLOOKUP(A20,[1]Общий!$E:$AM,23,0)</f>
        <v>22 и старше</v>
      </c>
      <c r="I20" s="36">
        <f>VLOOKUP(A20,[1]Общий!$E:$AM,24,0)</f>
        <v>45905</v>
      </c>
      <c r="J20" s="36">
        <f>VLOOKUP(A20,[1]Общий!$E:$AM,25,0)</f>
        <v>45911</v>
      </c>
      <c r="K20" s="30" t="str">
        <f>VLOOKUP(A20,[1]Общий!$E:$AM,26,0)</f>
        <v>Республика Таджикистан</v>
      </c>
      <c r="L20" s="27" t="str">
        <f>VLOOKUP(A20,[1]Общий!$E:$AM,27,0)</f>
        <v>п. Хушери</v>
      </c>
    </row>
    <row r="21" spans="1:12" ht="25.5" x14ac:dyDescent="0.2">
      <c r="A21" s="158">
        <v>27531</v>
      </c>
      <c r="B21" s="161" t="str">
        <f>VLOOKUP(A21,[1]Общий!$E:$F,2,0)</f>
        <v>2084000010041030</v>
      </c>
      <c r="C21" s="31" t="str">
        <f>VLOOKUP(A21,[1]Общий!$E:$AM,18,0)</f>
        <v>МЖДН</v>
      </c>
      <c r="D21" s="49" t="str">
        <f>VLOOKUP(A21,[1]Общий!$E:$AM,19,0)</f>
        <v>Чемпионат мира</v>
      </c>
      <c r="E21" s="164" t="str">
        <f>VLOOKUP(A21,[1]Общий!$E:$AM,20,0)</f>
        <v>Дистанции пешеходные</v>
      </c>
      <c r="F21" s="132">
        <f>VLOOKUP(A21,[1]Общий!$E:$AM,21,0)</f>
        <v>0</v>
      </c>
      <c r="G21" s="51" t="str">
        <f>VLOOKUP(A21,[1]Общий!$E:$AM,22,0)</f>
        <v>Мужчины, женщины</v>
      </c>
      <c r="H21" s="51" t="str">
        <f>VLOOKUP(A21,[1]Общий!$E:$AM,23,0)</f>
        <v>22 и старше</v>
      </c>
      <c r="I21" s="36">
        <f>VLOOKUP(A21,[1]Общий!$E:$AM,24,0)</f>
        <v>45932</v>
      </c>
      <c r="J21" s="36">
        <f>VLOOKUP(A21,[1]Общий!$E:$AM,25,0)</f>
        <v>45939</v>
      </c>
      <c r="K21" s="30" t="str">
        <f>VLOOKUP(A21,[1]Общий!$E:$AM,26,0)</f>
        <v>Республика Узбекистан</v>
      </c>
      <c r="L21" s="27" t="str">
        <f>VLOOKUP(A21,[1]Общий!$E:$AM,27,0)</f>
        <v>г. Самарканд</v>
      </c>
    </row>
    <row r="22" spans="1:12" ht="25.5" x14ac:dyDescent="0.2">
      <c r="A22" s="158" t="s">
        <v>29</v>
      </c>
      <c r="B22" s="160" t="str">
        <f>VLOOKUP(A22,[1]Общий!$E:$F,2,0)</f>
        <v>сроки</v>
      </c>
      <c r="C22" s="31" t="str">
        <f>VLOOKUP(A22,[1]Общий!$E:$AM,18,0)</f>
        <v>МЖДН</v>
      </c>
      <c r="D22" s="49" t="str">
        <f>VLOOKUP(A22,[1]Общий!$E:$AM,19,0)</f>
        <v>Чемпионат Европы</v>
      </c>
      <c r="E22" s="164" t="str">
        <f>VLOOKUP(A22,[1]Общий!$E:$AM,20,0)</f>
        <v>Дистанции пешеходные</v>
      </c>
      <c r="F22" s="132">
        <f>VLOOKUP(A22,[1]Общий!$E:$AM,21,0)</f>
        <v>0</v>
      </c>
      <c r="G22" s="51" t="str">
        <f>VLOOKUP(A22,[1]Общий!$E:$AM,22,0)</f>
        <v>Мужчины, женщины</v>
      </c>
      <c r="H22" s="51" t="str">
        <f>VLOOKUP(A22,[1]Общий!$E:$AM,23,0)</f>
        <v>22 и старше</v>
      </c>
      <c r="I22" s="36">
        <f>VLOOKUP(A22,[1]Общий!$E:$AM,24,0)</f>
        <v>45940</v>
      </c>
      <c r="J22" s="36">
        <f>VLOOKUP(A22,[1]Общий!$E:$AM,25,0)</f>
        <v>45943</v>
      </c>
      <c r="K22" s="30" t="str">
        <f>VLOOKUP(A22,[1]Общий!$E:$AM,26,0)</f>
        <v>Республика Беларусь</v>
      </c>
      <c r="L22" s="27" t="str">
        <f>VLOOKUP(A22,[1]Общий!$E:$AM,27,0)</f>
        <v>г. Бобруйск</v>
      </c>
    </row>
    <row r="23" spans="1:12" ht="25.5" x14ac:dyDescent="0.2">
      <c r="A23" s="158">
        <v>29655</v>
      </c>
      <c r="B23" s="160" t="str">
        <f>VLOOKUP(A23,[1]Общий!$E:$F,2,0)</f>
        <v>2084160010038881</v>
      </c>
      <c r="C23" s="31" t="str">
        <f>VLOOKUP(A23,[1]Общий!$E:$AM,18,0)</f>
        <v>МЖДН</v>
      </c>
      <c r="D23" s="49" t="str">
        <f>VLOOKUP(A23,[1]Общий!$E:$AM,19,0)</f>
        <v>Чемпионат мира</v>
      </c>
      <c r="E23" s="164" t="str">
        <f>VLOOKUP(A23,[1]Общий!$E:$AM,20,0)</f>
        <v>Дистанции конные</v>
      </c>
      <c r="F23" s="132">
        <f>VLOOKUP(A23,[1]Общий!$E:$AM,21,0)</f>
        <v>0</v>
      </c>
      <c r="G23" s="51" t="str">
        <f>VLOOKUP(A23,[1]Общий!$E:$AM,22,0)</f>
        <v>Мужчины, женщины</v>
      </c>
      <c r="H23" s="51" t="str">
        <f>VLOOKUP(A23,[1]Общий!$E:$AM,23,0)</f>
        <v>22 и старше</v>
      </c>
      <c r="I23" s="36">
        <f>VLOOKUP(A23,[1]Общий!$E:$AM,24,0)</f>
        <v>45956</v>
      </c>
      <c r="J23" s="36">
        <f>VLOOKUP(A23,[1]Общий!$E:$AM,25,0)</f>
        <v>45960</v>
      </c>
      <c r="K23" s="30" t="str">
        <f>VLOOKUP(A23,[1]Общий!$E:$AM,26,0)</f>
        <v>Россия</v>
      </c>
      <c r="L23" s="27" t="str">
        <f>VLOOKUP(A23,[1]Общий!$E:$AM,27,0)</f>
        <v>Республика Татарстан,
г. Набережные Челны</v>
      </c>
    </row>
    <row r="24" spans="1:12" ht="25.5" x14ac:dyDescent="0.2">
      <c r="A24" s="158">
        <v>27534</v>
      </c>
      <c r="B24" s="160" t="str">
        <f>VLOOKUP(A24,[1]Общий!$E:$F,2,0)</f>
        <v>2084000012041294</v>
      </c>
      <c r="C24" s="31" t="str">
        <f>VLOOKUP(A24,[1]Общий!$E:$AM,18,0)</f>
        <v>МЖДН</v>
      </c>
      <c r="D24" s="49" t="str">
        <f>VLOOKUP(A24,[1]Общий!$E:$AM,19,0)</f>
        <v>Кубок мира</v>
      </c>
      <c r="E24" s="164" t="str">
        <f>VLOOKUP(A24,[1]Общий!$E:$AM,20,0)</f>
        <v>Северная ходьба</v>
      </c>
      <c r="F24" s="132">
        <f>VLOOKUP(A24,[1]Общий!$E:$AM,21,0)</f>
        <v>0</v>
      </c>
      <c r="G24" s="51" t="str">
        <f>VLOOKUP(A24,[1]Общий!$E:$AM,22,0)</f>
        <v>Мужчины, женщины</v>
      </c>
      <c r="H24" s="51" t="str">
        <f>VLOOKUP(A24,[1]Общий!$E:$AM,23,0)</f>
        <v>18 и старше</v>
      </c>
      <c r="I24" s="36">
        <f>VLOOKUP(A24,[1]Общий!$E:$AM,24,0)</f>
        <v>45964</v>
      </c>
      <c r="J24" s="36">
        <f>VLOOKUP(A24,[1]Общий!$E:$AM,25,0)</f>
        <v>45966</v>
      </c>
      <c r="K24" s="30" t="str">
        <f>VLOOKUP(A24,[1]Общий!$E:$AM,26,0)</f>
        <v>Республика Узбекистан</v>
      </c>
      <c r="L24" s="27" t="str">
        <f>VLOOKUP(A24,[1]Общий!$E:$AM,27,0)</f>
        <v>г. Самарканд</v>
      </c>
    </row>
    <row r="25" spans="1:12" s="3" customFormat="1" ht="26.25" thickBot="1" x14ac:dyDescent="0.25">
      <c r="A25" s="158" t="s">
        <v>28</v>
      </c>
      <c r="B25" s="160" t="str">
        <f>VLOOKUP(A25,[1]Общий!$E:$F,2,0)</f>
        <v>ждем согл. региона</v>
      </c>
      <c r="C25" s="119" t="str">
        <f>VLOOKUP(A25,[1]Общий!$E:$AM,18,0)</f>
        <v>МЖДН</v>
      </c>
      <c r="D25" s="120" t="str">
        <f>VLOOKUP(A25,[1]Общий!$E:$AM,19,0)</f>
        <v>Чемпионат мира</v>
      </c>
      <c r="E25" s="165" t="str">
        <f>VLOOKUP(A25,[1]Общий!$E:$AM,20,0)</f>
        <v>Дистанции лыжные</v>
      </c>
      <c r="F25" s="134">
        <f>VLOOKUP(A25,[1]Общий!$E:$AM,21,0)</f>
        <v>0</v>
      </c>
      <c r="G25" s="121" t="str">
        <f>VLOOKUP(A25,[1]Общий!$E:$AM,22,0)</f>
        <v>Мужчины, женщины</v>
      </c>
      <c r="H25" s="121" t="str">
        <f>VLOOKUP(A25,[1]Общий!$E:$AM,23,0)</f>
        <v>22 и старше</v>
      </c>
      <c r="I25" s="122">
        <f>VLOOKUP(A25,[1]Общий!$E:$AM,24,0)</f>
        <v>46003</v>
      </c>
      <c r="J25" s="122">
        <f>VLOOKUP(A25,[1]Общий!$E:$AM,25,0)</f>
        <v>46010</v>
      </c>
      <c r="K25" s="123" t="str">
        <f>VLOOKUP(A25,[1]Общий!$E:$AM,26,0)</f>
        <v>Россия</v>
      </c>
      <c r="L25" s="124" t="str">
        <f>VLOOKUP(A25,[1]Общий!$E:$AM,27,0)</f>
        <v>Республика Марий Эл,
г. Йошкар-Ола</v>
      </c>
    </row>
    <row r="26" spans="1:12" ht="21.75" customHeight="1" thickBot="1" x14ac:dyDescent="0.25">
      <c r="A26" s="43" t="s">
        <v>14</v>
      </c>
      <c r="B26" s="18" t="s">
        <v>14</v>
      </c>
      <c r="C26" s="68"/>
      <c r="D26" s="69" t="s">
        <v>14</v>
      </c>
      <c r="E26" s="70"/>
      <c r="F26" s="135"/>
      <c r="G26" s="70"/>
      <c r="H26" s="70"/>
      <c r="I26" s="71" t="s">
        <v>17</v>
      </c>
      <c r="J26" s="72"/>
      <c r="K26" s="72"/>
      <c r="L26" s="73" t="s">
        <v>14</v>
      </c>
    </row>
    <row r="27" spans="1:12" s="3" customFormat="1" ht="76.5" x14ac:dyDescent="0.2">
      <c r="A27" s="158">
        <v>32709</v>
      </c>
      <c r="B27" s="160" t="str">
        <f>VLOOKUP(A27,[1]Общий!$E:$F,2,0)</f>
        <v>2084000016041255</v>
      </c>
      <c r="C27" s="61" t="str">
        <f>VLOOKUP(A27,[1]Общий!$E:$AM,18,0)</f>
        <v>МЖДН</v>
      </c>
      <c r="D27" s="62" t="str">
        <f>VLOOKUP(A27,[1]Общий!$E:$AM,19,0)</f>
        <v>Первенство Азии</v>
      </c>
      <c r="E27" s="63" t="str">
        <f>VLOOKUP(A27,[1]Общий!$E:$AM,20,0)</f>
        <v>Маршрут-пешеходный;
маршрут-водный;
маршрут-горный;
маршрут-велосипедый;
маршрут-лыжный</v>
      </c>
      <c r="F27" s="136">
        <f>VLOOKUP(A27,[1]Общий!$E:$AM,21,0)</f>
        <v>0</v>
      </c>
      <c r="G27" s="64" t="str">
        <f>VLOOKUP(A27,[1]Общий!$E:$AM,22,0)</f>
        <v>Юниоры, юниорки; 
юноши, девушки</v>
      </c>
      <c r="H27" s="65" t="str">
        <f>VLOOKUP(A27,[1]Общий!$E:$AM,23,0)</f>
        <v>17-21 год
13-16 лет</v>
      </c>
      <c r="I27" s="66">
        <f>VLOOKUP(A27,[1]Общий!$E:$AM,24,0)</f>
        <v>45717</v>
      </c>
      <c r="J27" s="66">
        <f>VLOOKUP(A27,[1]Общий!$E:$AM,25,0)</f>
        <v>45726</v>
      </c>
      <c r="K27" s="67" t="str">
        <f>VLOOKUP(A27,[1]Общий!$E:$AM,26,0)</f>
        <v>Республика Казахстан</v>
      </c>
      <c r="L27" s="35" t="str">
        <f>VLOOKUP(A27,[1]Общий!$E:$AM,27,0)</f>
        <v>г. Астана</v>
      </c>
    </row>
    <row r="28" spans="1:12" s="3" customFormat="1" ht="51" x14ac:dyDescent="0.2">
      <c r="A28" s="158">
        <v>27518</v>
      </c>
      <c r="B28" s="160" t="str">
        <f>VLOOKUP(A28,[1]Общий!$E:$F,2,0)</f>
        <v>2084000011041025</v>
      </c>
      <c r="C28" s="31" t="str">
        <f>VLOOKUP(A28,[1]Общий!$E:$AM,18,0)</f>
        <v>МЖДН</v>
      </c>
      <c r="D28" s="49" t="str">
        <f>VLOOKUP(A28,[1]Общий!$E:$AM,19,0)</f>
        <v>Первенство мира</v>
      </c>
      <c r="E28" s="50" t="str">
        <f>VLOOKUP(A28,[1]Общий!$E:$AM,20,0)</f>
        <v>Маршрут-пешеходный;
маршрут-водный;
маршрут-горный;
маршрут-велосипедый;
маршрут-автомото;
маршрут-лыжный</v>
      </c>
      <c r="F28" s="133">
        <f>VLOOKUP(A28,[1]Общий!$E:$AM,21,0)</f>
        <v>0</v>
      </c>
      <c r="G28" s="40" t="str">
        <f>VLOOKUP(A28,[1]Общий!$E:$AM,22,0)</f>
        <v>Юниоры, юниорки; 
юноши, девушки</v>
      </c>
      <c r="H28" s="16" t="str">
        <f>VLOOKUP(A28,[1]Общий!$E:$AM,23,0)</f>
        <v>17-21 год
13-16 лет</v>
      </c>
      <c r="I28" s="36">
        <f>VLOOKUP(A28,[1]Общий!$E:$AM,24,0)</f>
        <v>45761</v>
      </c>
      <c r="J28" s="36">
        <f>VLOOKUP(A28,[1]Общий!$E:$AM,25,0)</f>
        <v>45767</v>
      </c>
      <c r="K28" s="30" t="str">
        <f>VLOOKUP(A28,[1]Общий!$E:$AM,26,0)</f>
        <v>Республика Казахстан</v>
      </c>
      <c r="L28" s="27" t="str">
        <f>VLOOKUP(A28,[1]Общий!$E:$AM,27,0)</f>
        <v>г. Астана</v>
      </c>
    </row>
    <row r="29" spans="1:12" ht="51" x14ac:dyDescent="0.2">
      <c r="A29" s="158">
        <v>27524</v>
      </c>
      <c r="B29" s="160" t="str">
        <f>VLOOKUP(A29,[1]Общий!$E:$F,2,0)</f>
        <v>2084000011041295</v>
      </c>
      <c r="C29" s="31" t="str">
        <f>VLOOKUP(A29,[1]Общий!$E:$AM,18,0)</f>
        <v>МЖДН</v>
      </c>
      <c r="D29" s="49" t="str">
        <f>VLOOKUP(A29,[1]Общий!$E:$AM,19,0)</f>
        <v>Первенство мира</v>
      </c>
      <c r="E29" s="50" t="str">
        <f>VLOOKUP(A29,[1]Общий!$E:$AM,20,0)</f>
        <v>Дистанции велосипедные</v>
      </c>
      <c r="F29" s="132" t="str">
        <f>VLOOKUP(A29,[1]Общий!$E:$AM,21,0)</f>
        <v>Вело</v>
      </c>
      <c r="G29" s="40" t="str">
        <f>VLOOKUP(A29,[1]Общий!$E:$AM,22,0)</f>
        <v>Юниоры, юниорки; 
юноши, девушки</v>
      </c>
      <c r="H29" s="16" t="str">
        <f>VLOOKUP(A29,[1]Общий!$E:$AM,23,0)</f>
        <v>17-21 год
13-16 лет</v>
      </c>
      <c r="I29" s="36">
        <f>VLOOKUP(A29,[1]Общий!$E:$AM,24,0)</f>
        <v>45839</v>
      </c>
      <c r="J29" s="36">
        <f>VLOOKUP(A29,[1]Общий!$E:$AM,25,0)</f>
        <v>45844</v>
      </c>
      <c r="K29" s="30" t="str">
        <f>VLOOKUP(A29,[1]Общий!$E:$AM,26,0)</f>
        <v>Республика Казахстан</v>
      </c>
      <c r="L29" s="27" t="str">
        <f>VLOOKUP(A29,[1]Общий!$E:$AM,27,0)</f>
        <v>г. Актюбинск</v>
      </c>
    </row>
    <row r="30" spans="1:12" ht="51" x14ac:dyDescent="0.2">
      <c r="A30" s="158">
        <v>27533</v>
      </c>
      <c r="B30" s="160" t="str">
        <f>VLOOKUP(A30,[1]Общий!$E:$F,2,0)</f>
        <v>2084000011041296</v>
      </c>
      <c r="C30" s="31" t="str">
        <f>VLOOKUP(A30,[1]Общий!$E:$AM,18,0)</f>
        <v>МЖДН</v>
      </c>
      <c r="D30" s="49" t="str">
        <f>VLOOKUP(A30,[1]Общий!$E:$AM,19,0)</f>
        <v>Первенство мира</v>
      </c>
      <c r="E30" s="50" t="str">
        <f>VLOOKUP(A30,[1]Общий!$E:$AM,20,0)</f>
        <v>Дистанции пешеходные</v>
      </c>
      <c r="F30" s="132">
        <f>VLOOKUP(A30,[1]Общий!$E:$AM,21,0)</f>
        <v>0</v>
      </c>
      <c r="G30" s="40" t="str">
        <f>VLOOKUP(A30,[1]Общий!$E:$AM,22,0)</f>
        <v>Юниоры, юниорки; 
юноши, девушки</v>
      </c>
      <c r="H30" s="16" t="str">
        <f>VLOOKUP(A30,[1]Общий!$E:$AM,23,0)</f>
        <v>17-21 год
13-16 лет</v>
      </c>
      <c r="I30" s="36">
        <f>VLOOKUP(A30,[1]Общий!$E:$AM,24,0)</f>
        <v>45932</v>
      </c>
      <c r="J30" s="36">
        <f>VLOOKUP(A30,[1]Общий!$E:$AM,25,0)</f>
        <v>45939</v>
      </c>
      <c r="K30" s="30" t="str">
        <f>VLOOKUP(A30,[1]Общий!$E:$AM,26,0)</f>
        <v>Республика Узбекистан</v>
      </c>
      <c r="L30" s="27" t="str">
        <f>VLOOKUP(A30,[1]Общий!$E:$AM,27,0)</f>
        <v>г. Самарканд</v>
      </c>
    </row>
    <row r="31" spans="1:12" s="3" customFormat="1" ht="51.75" thickBot="1" x14ac:dyDescent="0.25">
      <c r="A31" s="158" t="s">
        <v>30</v>
      </c>
      <c r="B31" s="160" t="str">
        <f>VLOOKUP(A31,[1]Общий!$E:$F,2,0)</f>
        <v>ждем согл. региона</v>
      </c>
      <c r="C31" s="52" t="str">
        <f>VLOOKUP(A31,[1]Общий!$E:$AM,18,0)</f>
        <v>МЖДН</v>
      </c>
      <c r="D31" s="53" t="str">
        <f>VLOOKUP(A31,[1]Общий!$E:$AM,19,0)</f>
        <v>Первенство мира</v>
      </c>
      <c r="E31" s="54" t="str">
        <f>VLOOKUP(A31,[1]Общий!$E:$AM,20,0)</f>
        <v>Дистанции лыжные</v>
      </c>
      <c r="F31" s="137">
        <f>VLOOKUP(A31,[1]Общий!$E:$AM,21,0)</f>
        <v>0</v>
      </c>
      <c r="G31" s="84" t="str">
        <f>VLOOKUP(A31,[1]Общий!$E:$AM,22,0)</f>
        <v>Юниоры, юниорки; 
юноши, девушки</v>
      </c>
      <c r="H31" s="39" t="str">
        <f>VLOOKUP(A31,[1]Общий!$E:$AM,23,0)</f>
        <v>17-21 год
13-16 лет</v>
      </c>
      <c r="I31" s="60">
        <f>VLOOKUP(A31,[1]Общий!$E:$AM,24,0)</f>
        <v>46003</v>
      </c>
      <c r="J31" s="60">
        <f>VLOOKUP(A31,[1]Общий!$E:$AM,25,0)</f>
        <v>46010</v>
      </c>
      <c r="K31" s="55" t="str">
        <f>VLOOKUP(A31,[1]Общий!$E:$AM,26,0)</f>
        <v>Россия</v>
      </c>
      <c r="L31" s="58" t="str">
        <f>VLOOKUP(A31,[1]Общий!$E:$AM,27,0)</f>
        <v>Республика Марий Эл,
г. Йошкар-Ола</v>
      </c>
    </row>
    <row r="32" spans="1:12" ht="22.5" customHeight="1" x14ac:dyDescent="0.2">
      <c r="A32" s="43" t="s">
        <v>14</v>
      </c>
      <c r="B32" s="18" t="s">
        <v>14</v>
      </c>
      <c r="C32" s="85"/>
      <c r="D32" s="86" t="s">
        <v>14</v>
      </c>
      <c r="E32" s="87"/>
      <c r="F32" s="138"/>
      <c r="G32" s="87"/>
      <c r="H32" s="87"/>
      <c r="I32" s="88" t="s">
        <v>18</v>
      </c>
      <c r="J32" s="89"/>
      <c r="K32" s="87"/>
      <c r="L32" s="90" t="s">
        <v>14</v>
      </c>
    </row>
    <row r="33" spans="1:12" ht="22.5" customHeight="1" thickBot="1" x14ac:dyDescent="0.25">
      <c r="A33" s="43" t="s">
        <v>14</v>
      </c>
      <c r="B33" s="18" t="s">
        <v>14</v>
      </c>
      <c r="C33" s="91"/>
      <c r="D33" s="92" t="s">
        <v>14</v>
      </c>
      <c r="E33" s="93"/>
      <c r="F33" s="139"/>
      <c r="G33" s="93"/>
      <c r="H33" s="93"/>
      <c r="I33" s="94" t="s">
        <v>19</v>
      </c>
      <c r="J33" s="95"/>
      <c r="K33" s="93"/>
      <c r="L33" s="96" t="s">
        <v>14</v>
      </c>
    </row>
    <row r="34" spans="1:12" ht="51" x14ac:dyDescent="0.2">
      <c r="A34" s="158">
        <v>26737</v>
      </c>
      <c r="B34" s="160" t="str">
        <f>VLOOKUP(A34,[1]Общий!$E:$F,2,0)</f>
        <v>2084000020031566</v>
      </c>
      <c r="C34" s="104" t="str">
        <f>VLOOKUP(A34,[1]Общий!$E:$AM,18,0)</f>
        <v>ЦФО</v>
      </c>
      <c r="D34" s="111" t="str">
        <f>VLOOKUP(A34,[1]Общий!$E:$AM,19,0)</f>
        <v>Кубок России</v>
      </c>
      <c r="E34" s="112" t="str">
        <f>VLOOKUP(A34,[1]Общий!$E:$AM,20,0)</f>
        <v>Маршрут-водный (1-6 категория);
маршрут-горный (1-6 категория);
маршрут-на средствах передвижения (1-6 категория);</v>
      </c>
      <c r="F34" s="140">
        <f>VLOOKUP(A34,[1]Общий!$E:$AM,21,0)</f>
        <v>0</v>
      </c>
      <c r="G34" s="107" t="str">
        <f>VLOOKUP(A34,[1]Общий!$E:$AM,22,0)</f>
        <v>Мужчины, женщины</v>
      </c>
      <c r="H34" s="107" t="str">
        <f>VLOOKUP(A34,[1]Общий!$E:$AM,23,0)</f>
        <v>22 и старше</v>
      </c>
      <c r="I34" s="113">
        <f>VLOOKUP(A34,[1]Общий!$E:$AM,24,0)</f>
        <v>45658</v>
      </c>
      <c r="J34" s="113">
        <f>VLOOKUP(A34,[1]Общий!$E:$AM,25,0)</f>
        <v>46000</v>
      </c>
      <c r="K34" s="109" t="str">
        <f>VLOOKUP(A34,[1]Общий!$E:$AM,26,0)</f>
        <v>Россия</v>
      </c>
      <c r="L34" s="110" t="str">
        <f>VLOOKUP(A34,[1]Общий!$E:$AM,27,0)</f>
        <v>По назначению</v>
      </c>
    </row>
    <row r="35" spans="1:12" s="3" customFormat="1" ht="102" x14ac:dyDescent="0.2">
      <c r="A35" s="158">
        <v>26702</v>
      </c>
      <c r="B35" s="160" t="str">
        <f>VLOOKUP(A35,[1]Общий!$E:$F,2,0)</f>
        <v>2084000019031548</v>
      </c>
      <c r="C35" s="21" t="str">
        <f>VLOOKUP(A35,[1]Общий!$E:$AM,18,0)</f>
        <v>ЦФО</v>
      </c>
      <c r="D35" s="34" t="str">
        <f>VLOOKUP(A35,[1]Общий!$E:$AM,19,0)</f>
        <v>Чемпионат России</v>
      </c>
      <c r="E35" s="10" t="str">
        <f>VLOOKUP(A35,[1]Общий!$E:$AM,20,0)</f>
        <v>Маршрут-пешеходный (1-6 категория);
маршрут-водный (1-6 категория);
маршрут-горный (1-6 категория);
маршрут-на средствах передвижения (1-6 категория);
маршрут-парусный (1-6 категория);
маршрут-лыжный (1-6 категория);
маршрут-спелео (1-6 категория);</v>
      </c>
      <c r="F35" s="141">
        <f>VLOOKUP(A35,[1]Общий!$E:$AM,21,0)</f>
        <v>0</v>
      </c>
      <c r="G35" s="6" t="str">
        <f>VLOOKUP(A35,[1]Общий!$E:$AM,22,0)</f>
        <v>Мужчины, женщины</v>
      </c>
      <c r="H35" s="6" t="str">
        <f>VLOOKUP(A35,[1]Общий!$E:$AM,23,0)</f>
        <v>22 и старше</v>
      </c>
      <c r="I35" s="37">
        <f>VLOOKUP(A35,[1]Общий!$E:$AM,24,0)</f>
        <v>45658</v>
      </c>
      <c r="J35" s="37">
        <f>VLOOKUP(A35,[1]Общий!$E:$AM,25,0)</f>
        <v>46006</v>
      </c>
      <c r="K35" s="29" t="str">
        <f>VLOOKUP(A35,[1]Общий!$E:$AM,26,0)</f>
        <v>Россия</v>
      </c>
      <c r="L35" s="27" t="str">
        <f>VLOOKUP(A35,[1]Общий!$E:$AM,27,0)</f>
        <v>По назначению</v>
      </c>
    </row>
    <row r="36" spans="1:12" s="3" customFormat="1" ht="127.5" x14ac:dyDescent="0.2">
      <c r="A36" s="158">
        <v>27417</v>
      </c>
      <c r="B36" s="160" t="str">
        <f>VLOOKUP(A36,[1]Общий!$E:$F,2,0)</f>
        <v>2084000017031704</v>
      </c>
      <c r="C36" s="23" t="str">
        <f>VLOOKUP(A36,[1]Общий!$E:$AM,18,0)</f>
        <v>ДВФО+СибФО</v>
      </c>
      <c r="D36" s="32" t="str">
        <f>VLOOKUP(A36,[1]Общий!$E:$AM,19,0)</f>
        <v>Чемпионат Дальневосточного и Сибирского федерального округа</v>
      </c>
      <c r="E36" s="10" t="str">
        <f>VLOOKUP(A36,[1]Общий!$E:$AM,20,0)</f>
        <v>Маршрут-пешеходный (1-6 категория);
маршрут-водный (1-6 категория);
маршрут-горный (1-6 категория);
маршрут-на средствах передвижения (1-6 категория) (вело);
маршрут-парусный (1-6 категория);
маршрут-лыжный (1-6 категория);
маршрут-спелео (1-6 категория);
маршрут-комбинированный (1-6  категория)</v>
      </c>
      <c r="F36" s="141">
        <f>VLOOKUP(A36,[1]Общий!$E:$AM,21,0)</f>
        <v>0</v>
      </c>
      <c r="G36" s="6" t="str">
        <f>VLOOKUP(A36,[1]Общий!$E:$AM,22,0)</f>
        <v>Мужчины, женщины</v>
      </c>
      <c r="H36" s="6" t="str">
        <f>VLOOKUP(A36,[1]Общий!$E:$AM,23,0)</f>
        <v>22 и старше</v>
      </c>
      <c r="I36" s="37">
        <f>VLOOKUP(A36,[1]Общий!$E:$AM,24,0)</f>
        <v>45658</v>
      </c>
      <c r="J36" s="37">
        <f>VLOOKUP(A36,[1]Общий!$E:$AM,25,0)</f>
        <v>46001</v>
      </c>
      <c r="K36" s="28" t="str">
        <f>VLOOKUP(A36,[1]Общий!$E:$AM,26,0)</f>
        <v>Россия</v>
      </c>
      <c r="L36" s="27" t="str">
        <f>VLOOKUP(A36,[1]Общий!$E:$AM,27,0)</f>
        <v>По назначению</v>
      </c>
    </row>
    <row r="37" spans="1:12" s="3" customFormat="1" ht="102" x14ac:dyDescent="0.2">
      <c r="A37" s="158">
        <v>27418</v>
      </c>
      <c r="B37" s="160" t="str">
        <f>VLOOKUP(A37,[1]Общий!$E:$F,2,0)</f>
        <v>2084000017031705</v>
      </c>
      <c r="C37" s="23" t="str">
        <f>VLOOKUP(A37,[1]Общий!$E:$AM,18,0)</f>
        <v>ПФО+УрФО</v>
      </c>
      <c r="D37" s="32" t="str">
        <f>VLOOKUP(A37,[1]Общий!$E:$AM,19,0)</f>
        <v>Чемпионат Приволжского и Уральского федеральных округов</v>
      </c>
      <c r="E37" s="10" t="str">
        <f>VLOOKUP(A37,[1]Общий!$E:$AM,20,0)</f>
        <v xml:space="preserve">Маршрут-пешеходный (1-6 категория);
маршрут-водный (1-6 категория);
маршрут-горный (1-6 категория);
маршрут-на средствах передвижения (1-6 категория);
маршрут-парусный (1-6 категория);
маршрут-лыжный (1-6 категория);
маршрут-спелео (1-6 категория);             </v>
      </c>
      <c r="F37" s="141">
        <f>VLOOKUP(A37,[1]Общий!$E:$AM,21,0)</f>
        <v>0</v>
      </c>
      <c r="G37" s="6" t="str">
        <f>VLOOKUP(A37,[1]Общий!$E:$AM,22,0)</f>
        <v>Мужчины, женщины</v>
      </c>
      <c r="H37" s="6" t="str">
        <f>VLOOKUP(A37,[1]Общий!$E:$AM,23,0)</f>
        <v>22 и старше</v>
      </c>
      <c r="I37" s="37">
        <f>VLOOKUP(A37,[1]Общий!$E:$AM,24,0)</f>
        <v>45658</v>
      </c>
      <c r="J37" s="37">
        <f>VLOOKUP(A37,[1]Общий!$E:$AM,25,0)</f>
        <v>46001</v>
      </c>
      <c r="K37" s="29" t="str">
        <f>VLOOKUP(A37,[1]Общий!$E:$AM,26,0)</f>
        <v>Россия</v>
      </c>
      <c r="L37" s="27" t="str">
        <f>VLOOKUP(A37,[1]Общий!$E:$AM,27,0)</f>
        <v>По назначению</v>
      </c>
    </row>
    <row r="38" spans="1:12" s="11" customFormat="1" ht="76.5" x14ac:dyDescent="0.2">
      <c r="A38" s="158">
        <v>27419</v>
      </c>
      <c r="B38" s="160" t="str">
        <f>VLOOKUP(A38,[1]Общий!$E:$F,2,0)</f>
        <v>2084000017031706</v>
      </c>
      <c r="C38" s="21" t="str">
        <f>VLOOKUP(A38,[1]Общий!$E:$AM,18,0)</f>
        <v>СЗФО</v>
      </c>
      <c r="D38" s="32" t="str">
        <f>VLOOKUP(A38,[1]Общий!$E:$AM,19,0)</f>
        <v>Чемпионат Северо-Западного федерального округа</v>
      </c>
      <c r="E38" s="10" t="str">
        <f>VLOOKUP(A38,[1]Общий!$E:$AM,20,0)</f>
        <v>Маршрут-пешеходный (1-6 категория);
маршрут-водный (1-6 категория);
маршрут-горный (1-6 категория);
маршрут-на средствах передвижения (1-6 категория);
маршрут-лыжный (1-6 категория);</v>
      </c>
      <c r="F38" s="141">
        <f>VLOOKUP(A38,[1]Общий!$E:$AM,21,0)</f>
        <v>0</v>
      </c>
      <c r="G38" s="6" t="str">
        <f>VLOOKUP(A38,[1]Общий!$E:$AM,22,0)</f>
        <v>Мужчины, женщины</v>
      </c>
      <c r="H38" s="6" t="str">
        <f>VLOOKUP(A38,[1]Общий!$E:$AM,23,0)</f>
        <v>22 и старше</v>
      </c>
      <c r="I38" s="37">
        <f>VLOOKUP(A38,[1]Общий!$E:$AM,24,0)</f>
        <v>45658</v>
      </c>
      <c r="J38" s="37">
        <f>VLOOKUP(A38,[1]Общий!$E:$AM,25,0)</f>
        <v>46001</v>
      </c>
      <c r="K38" s="29" t="str">
        <f>VLOOKUP(A38,[1]Общий!$E:$AM,26,0)</f>
        <v>Россия</v>
      </c>
      <c r="L38" s="27" t="str">
        <f>VLOOKUP(A38,[1]Общий!$E:$AM,27,0)</f>
        <v>По назначению</v>
      </c>
    </row>
    <row r="39" spans="1:12" ht="89.25" x14ac:dyDescent="0.2">
      <c r="A39" s="158">
        <v>27420</v>
      </c>
      <c r="B39" s="160" t="str">
        <f>VLOOKUP(A39,[1]Общий!$E:$F,2,0)</f>
        <v>2084000017031707</v>
      </c>
      <c r="C39" s="21" t="str">
        <f>VLOOKUP(A39,[1]Общий!$E:$AM,18,0)</f>
        <v>ЦФО</v>
      </c>
      <c r="D39" s="32" t="str">
        <f>VLOOKUP(A39,[1]Общий!$E:$AM,19,0)</f>
        <v>Чемпионат Центрального федерального округа</v>
      </c>
      <c r="E39" s="10" t="str">
        <f>VLOOKUP(A39,[1]Общий!$E:$AM,20,0)</f>
        <v xml:space="preserve">Маршрут-пешеходный (1-6 категория);
маршрут-водный (1-6 категория);
маршрут-горный (1-6 категория);
маршрут-на средствах передвижения (1-6 категория);
маршрут-лыжный (1-6 категория);
маршрут-спелео (1-6 категория);             </v>
      </c>
      <c r="F39" s="141">
        <f>VLOOKUP(A39,[1]Общий!$E:$AM,21,0)</f>
        <v>0</v>
      </c>
      <c r="G39" s="6" t="str">
        <f>VLOOKUP(A39,[1]Общий!$E:$AM,22,0)</f>
        <v>Мужчины, женщины</v>
      </c>
      <c r="H39" s="6" t="str">
        <f>VLOOKUP(A39,[1]Общий!$E:$AM,23,0)</f>
        <v>22 и старше</v>
      </c>
      <c r="I39" s="37">
        <f>VLOOKUP(A39,[1]Общий!$E:$AM,24,0)</f>
        <v>45658</v>
      </c>
      <c r="J39" s="37">
        <f>VLOOKUP(A39,[1]Общий!$E:$AM,25,0)</f>
        <v>46001</v>
      </c>
      <c r="K39" s="29" t="str">
        <f>VLOOKUP(A39,[1]Общий!$E:$AM,26,0)</f>
        <v>Россия</v>
      </c>
      <c r="L39" s="27" t="str">
        <f>VLOOKUP(A39,[1]Общий!$E:$AM,27,0)</f>
        <v>По назначению
(Москва)</v>
      </c>
    </row>
    <row r="40" spans="1:12" s="3" customFormat="1" ht="76.5" x14ac:dyDescent="0.2">
      <c r="A40" s="158">
        <v>27421</v>
      </c>
      <c r="B40" s="160" t="str">
        <f>VLOOKUP(A40,[1]Общий!$E:$F,2,0)</f>
        <v>2084000017031708</v>
      </c>
      <c r="C40" s="21" t="str">
        <f>VLOOKUP(A40,[1]Общий!$E:$AM,18,0)</f>
        <v>ЮФО</v>
      </c>
      <c r="D40" s="32" t="str">
        <f>VLOOKUP(A40,[1]Общий!$E:$AM,19,0)</f>
        <v>Чемпионат Южного федерального округа</v>
      </c>
      <c r="E40" s="4" t="str">
        <f>VLOOKUP(A40,[1]Общий!$E:$AM,20,0)</f>
        <v>Маршрут-пешеходный (1-6 категория);
маршрут-водный (1-6 категория);
маршрут-горный (1-6 категория);
маршрут-на средствах передвижения (1-6 категория);
маршрут-спелео (1-6 категория)</v>
      </c>
      <c r="F40" s="142">
        <f>VLOOKUP(A40,[1]Общий!$E:$AM,21,0)</f>
        <v>0</v>
      </c>
      <c r="G40" s="8" t="str">
        <f>VLOOKUP(A40,[1]Общий!$E:$AM,22,0)</f>
        <v>Мужчины, женщины</v>
      </c>
      <c r="H40" s="8" t="str">
        <f>VLOOKUP(A40,[1]Общий!$E:$AM,23,0)</f>
        <v>22 и старше</v>
      </c>
      <c r="I40" s="37">
        <f>VLOOKUP(A40,[1]Общий!$E:$AM,24,0)</f>
        <v>45658</v>
      </c>
      <c r="J40" s="37">
        <f>VLOOKUP(A40,[1]Общий!$E:$AM,25,0)</f>
        <v>46001</v>
      </c>
      <c r="K40" s="29" t="str">
        <f>VLOOKUP(A40,[1]Общий!$E:$AM,26,0)</f>
        <v>Россия</v>
      </c>
      <c r="L40" s="27" t="str">
        <f>VLOOKUP(A40,[1]Общий!$E:$AM,27,0)</f>
        <v>По назначению</v>
      </c>
    </row>
    <row r="41" spans="1:12" s="3" customFormat="1" ht="38.25" x14ac:dyDescent="0.2">
      <c r="A41" s="158">
        <v>26738</v>
      </c>
      <c r="B41" s="160" t="str">
        <f>VLOOKUP(A41,[1]Общий!$E:$F,2,0)</f>
        <v>2084660020033974</v>
      </c>
      <c r="C41" s="21" t="str">
        <f>VLOOKUP(A41,[1]Общий!$E:$AM,18,0)</f>
        <v>УрФО</v>
      </c>
      <c r="D41" s="32" t="str">
        <f>VLOOKUP(A41,[1]Общий!$E:$AM,19,0)</f>
        <v>Кубок России</v>
      </c>
      <c r="E41" s="10" t="str">
        <f>VLOOKUP(A41,[1]Общий!$E:$AM,20,0)</f>
        <v>Дистанция-лыжная; 
дистанция-лыжная-связка;
дистанция-лыжная-группа</v>
      </c>
      <c r="F41" s="143" t="str">
        <f>VLOOKUP(A41,[1]Общий!$E:$AM,21,0)</f>
        <v>1 этап</v>
      </c>
      <c r="G41" s="6" t="str">
        <f>VLOOKUP(A41,[1]Общий!$E:$AM,22,0)</f>
        <v>Мужчины, женщины</v>
      </c>
      <c r="H41" s="6" t="str">
        <f>VLOOKUP(A41,[1]Общий!$E:$AM,23,0)</f>
        <v>22 и старше</v>
      </c>
      <c r="I41" s="37">
        <f>VLOOKUP(A41,[1]Общий!$E:$AM,24,0)</f>
        <v>45680</v>
      </c>
      <c r="J41" s="37">
        <f>VLOOKUP(A41,[1]Общий!$E:$AM,25,0)</f>
        <v>45684</v>
      </c>
      <c r="K41" s="29" t="str">
        <f>VLOOKUP(A41,[1]Общий!$E:$AM,26,0)</f>
        <v>Россия</v>
      </c>
      <c r="L41" s="27" t="str">
        <f>VLOOKUP(A41,[1]Общий!$E:$AM,27,0)</f>
        <v>Свердловская область,
г. Березовский</v>
      </c>
    </row>
    <row r="42" spans="1:12" s="3" customFormat="1" ht="25.5" x14ac:dyDescent="0.2">
      <c r="A42" s="158">
        <v>26739</v>
      </c>
      <c r="B42" s="160" t="str">
        <f>VLOOKUP(A42,[1]Общий!$E:$F,2,0)</f>
        <v>2084500020033990</v>
      </c>
      <c r="C42" s="21" t="str">
        <f>VLOOKUP(A42,[1]Общий!$E:$AM,18,0)</f>
        <v>ЦФО</v>
      </c>
      <c r="D42" s="32" t="str">
        <f>VLOOKUP(A42,[1]Общий!$E:$AM,19,0)</f>
        <v>Кубок России</v>
      </c>
      <c r="E42" s="10" t="str">
        <f>VLOOKUP(A42,[1]Общий!$E:$AM,20,0)</f>
        <v>Дистанция-лыжная; 
дистанция-лыжная-связка</v>
      </c>
      <c r="F42" s="143" t="str">
        <f>VLOOKUP(A42,[1]Общий!$E:$AM,21,0)</f>
        <v>финал</v>
      </c>
      <c r="G42" s="6" t="str">
        <f>VLOOKUP(A42,[1]Общий!$E:$AM,22,0)</f>
        <v>Мужчины, женщины</v>
      </c>
      <c r="H42" s="6" t="str">
        <f>VLOOKUP(A42,[1]Общий!$E:$AM,23,0)</f>
        <v>22 и старше</v>
      </c>
      <c r="I42" s="37">
        <f>VLOOKUP(A42,[1]Общий!$E:$AM,24,0)</f>
        <v>45687</v>
      </c>
      <c r="J42" s="37">
        <f>VLOOKUP(A42,[1]Общий!$E:$AM,25,0)</f>
        <v>45689</v>
      </c>
      <c r="K42" s="29" t="str">
        <f>VLOOKUP(A42,[1]Общий!$E:$AM,26,0)</f>
        <v>Россия</v>
      </c>
      <c r="L42" s="27" t="str">
        <f>VLOOKUP(A42,[1]Общий!$E:$AM,27,0)</f>
        <v>Московская область,
г. Красногорск</v>
      </c>
    </row>
    <row r="43" spans="1:12" s="3" customFormat="1" ht="38.25" x14ac:dyDescent="0.2">
      <c r="A43" s="158">
        <v>27142</v>
      </c>
      <c r="B43" s="160" t="str">
        <f>VLOOKUP(A43,[1]Общий!$E:$F,2,0)</f>
        <v>2084340021031584</v>
      </c>
      <c r="C43" s="21" t="str">
        <f>VLOOKUP(A43,[1]Общий!$E:$AM,18,0)</f>
        <v>ЮФО</v>
      </c>
      <c r="D43" s="32" t="str">
        <f>VLOOKUP(A43,[1]Общий!$E:$AM,19,0)</f>
        <v>Всероссийские соревнования</v>
      </c>
      <c r="E43" s="4" t="str">
        <f>VLOOKUP(A43,[1]Общий!$E:$AM,20,0)</f>
        <v xml:space="preserve">Дистанция-пешеходная;
дистанция-пешеходная-связка;
дистанция-пешеходная-группа </v>
      </c>
      <c r="F43" s="143">
        <f>VLOOKUP(A43,[1]Общий!$E:$AM,21,0)</f>
        <v>0</v>
      </c>
      <c r="G43" s="6" t="str">
        <f>VLOOKUP(A43,[1]Общий!$E:$AM,22,0)</f>
        <v>Мужчины, женщины</v>
      </c>
      <c r="H43" s="6" t="str">
        <f>VLOOKUP(A43,[1]Общий!$E:$AM,23,0)</f>
        <v>22 и старше</v>
      </c>
      <c r="I43" s="37">
        <f>VLOOKUP(A43,[1]Общий!$E:$AM,24,0)</f>
        <v>45694</v>
      </c>
      <c r="J43" s="37">
        <f>VLOOKUP(A43,[1]Общий!$E:$AM,25,0)</f>
        <v>45698</v>
      </c>
      <c r="K43" s="28" t="str">
        <f>VLOOKUP(A43,[1]Общий!$E:$AM,26,0)</f>
        <v>Россия</v>
      </c>
      <c r="L43" s="27" t="str">
        <f>VLOOKUP(A43,[1]Общий!$E:$AM,27,0)</f>
        <v>Волгоградская область,
г. Камышин</v>
      </c>
    </row>
    <row r="44" spans="1:12" s="3" customFormat="1" ht="38.25" x14ac:dyDescent="0.2">
      <c r="A44" s="158">
        <v>27422</v>
      </c>
      <c r="B44" s="160" t="str">
        <f>VLOOKUP(A44,[1]Общий!$E:$F,2,0)</f>
        <v>2084240017031709</v>
      </c>
      <c r="C44" s="21" t="str">
        <f>VLOOKUP(A44,[1]Общий!$E:$AM,18,0)</f>
        <v>СибФО</v>
      </c>
      <c r="D44" s="32" t="str">
        <f>VLOOKUP(A44,[1]Общий!$E:$AM,19,0)</f>
        <v>Чемпионат Сибирского федерального округа</v>
      </c>
      <c r="E44" s="10" t="str">
        <f>VLOOKUP(A44,[1]Общий!$E:$AM,20,0)</f>
        <v>Дистанция-лыжная; 
дистанция-лыжная-связка;
дистанция-лыжная-группа</v>
      </c>
      <c r="F44" s="143">
        <f>VLOOKUP(A44,[1]Общий!$E:$AM,21,0)</f>
        <v>0</v>
      </c>
      <c r="G44" s="6" t="str">
        <f>VLOOKUP(A44,[1]Общий!$E:$AM,22,0)</f>
        <v>Мужчины, женщины</v>
      </c>
      <c r="H44" s="6" t="str">
        <f>VLOOKUP(A44,[1]Общий!$E:$AM,23,0)</f>
        <v>22 и старше</v>
      </c>
      <c r="I44" s="37">
        <f>VLOOKUP(A44,[1]Общий!$E:$AM,24,0)</f>
        <v>45701</v>
      </c>
      <c r="J44" s="37">
        <f>VLOOKUP(A44,[1]Общий!$E:$AM,25,0)</f>
        <v>45705</v>
      </c>
      <c r="K44" s="29" t="str">
        <f>VLOOKUP(A44,[1]Общий!$E:$AM,26,0)</f>
        <v>Россия</v>
      </c>
      <c r="L44" s="27" t="str">
        <f>VLOOKUP(A44,[1]Общий!$E:$AM,27,0)</f>
        <v>Красноярский край,
г. Зеленогорск</v>
      </c>
    </row>
    <row r="45" spans="1:12" s="3" customFormat="1" ht="38.25" x14ac:dyDescent="0.2">
      <c r="A45" s="158">
        <v>27423</v>
      </c>
      <c r="B45" s="160" t="str">
        <f>VLOOKUP(A45,[1]Общий!$E:$F,2,0)</f>
        <v>2084230017031710</v>
      </c>
      <c r="C45" s="21" t="str">
        <f>VLOOKUP(A45,[1]Общий!$E:$AM,18,0)</f>
        <v>ЮФО</v>
      </c>
      <c r="D45" s="32" t="str">
        <f>VLOOKUP(A45,[1]Общий!$E:$AM,19,0)</f>
        <v>Чемпионат Южного федерального округа</v>
      </c>
      <c r="E45" s="4" t="str">
        <f>VLOOKUP(A45,[1]Общий!$E:$AM,20,0)</f>
        <v xml:space="preserve">Дистанция-пешеходная;
дистанция-пешеходная-связка;
дистанция-пешеходная-группа </v>
      </c>
      <c r="F45" s="144">
        <f>VLOOKUP(A45,[1]Общий!$E:$AM,21,0)</f>
        <v>0</v>
      </c>
      <c r="G45" s="8" t="str">
        <f>VLOOKUP(A45,[1]Общий!$E:$AM,22,0)</f>
        <v>Мужчины, женщины</v>
      </c>
      <c r="H45" s="8" t="str">
        <f>VLOOKUP(A45,[1]Общий!$E:$AM,23,0)</f>
        <v>22 и старше</v>
      </c>
      <c r="I45" s="37">
        <f>VLOOKUP(A45,[1]Общий!$E:$AM,24,0)</f>
        <v>45701</v>
      </c>
      <c r="J45" s="37">
        <f>VLOOKUP(A45,[1]Общий!$E:$AM,25,0)</f>
        <v>45705</v>
      </c>
      <c r="K45" s="28" t="str">
        <f>VLOOKUP(A45,[1]Общий!$E:$AM,26,0)</f>
        <v>Россия</v>
      </c>
      <c r="L45" s="27" t="str">
        <f>VLOOKUP(A45,[1]Общий!$E:$AM,27,0)</f>
        <v>Краснодарский край,
г. Славянск-на-Кубани</v>
      </c>
    </row>
    <row r="46" spans="1:12" s="3" customFormat="1" ht="25.5" x14ac:dyDescent="0.2">
      <c r="A46" s="158">
        <v>27424</v>
      </c>
      <c r="B46" s="160" t="str">
        <f>VLOOKUP(A46,[1]Общий!$E:$F,2,0)</f>
        <v>2084740017031711</v>
      </c>
      <c r="C46" s="21" t="str">
        <f>VLOOKUP(A46,[1]Общий!$E:$AM,18,0)</f>
        <v>УрФО</v>
      </c>
      <c r="D46" s="32" t="str">
        <f>VLOOKUP(A46,[1]Общий!$E:$AM,19,0)</f>
        <v>Чемпионат Уральского федерального округа</v>
      </c>
      <c r="E46" s="10" t="str">
        <f>VLOOKUP(A46,[1]Общий!$E:$AM,20,0)</f>
        <v>Дистанция-лыжная; 
дистанция-лыжная-связка</v>
      </c>
      <c r="F46" s="143">
        <f>VLOOKUP(A46,[1]Общий!$E:$AM,21,0)</f>
        <v>0</v>
      </c>
      <c r="G46" s="6" t="str">
        <f>VLOOKUP(A46,[1]Общий!$E:$AM,22,0)</f>
        <v>Мужчины, женщины</v>
      </c>
      <c r="H46" s="6" t="str">
        <f>VLOOKUP(A46,[1]Общий!$E:$AM,23,0)</f>
        <v>22 и старше</v>
      </c>
      <c r="I46" s="37">
        <f>VLOOKUP(A46,[1]Общий!$E:$AM,24,0)</f>
        <v>45702</v>
      </c>
      <c r="J46" s="37">
        <f>VLOOKUP(A46,[1]Общий!$E:$AM,25,0)</f>
        <v>45705</v>
      </c>
      <c r="K46" s="29" t="str">
        <f>VLOOKUP(A46,[1]Общий!$E:$AM,26,0)</f>
        <v>Россия</v>
      </c>
      <c r="L46" s="27" t="str">
        <f>VLOOKUP(A46,[1]Общий!$E:$AM,27,0)</f>
        <v>Челябинская область,
с. Миасское</v>
      </c>
    </row>
    <row r="47" spans="1:12" s="3" customFormat="1" ht="25.5" x14ac:dyDescent="0.2">
      <c r="A47" s="166">
        <v>26740</v>
      </c>
      <c r="B47" s="160" t="str">
        <f>VLOOKUP(A47,[1]Общий!$E:$F,2,0)</f>
        <v>2084210020033975</v>
      </c>
      <c r="C47" s="31" t="str">
        <f>VLOOKUP(A47,[1]Общий!$E:$AM,18,0)</f>
        <v>ПФО</v>
      </c>
      <c r="D47" s="49" t="str">
        <f>VLOOKUP(A47,[1]Общий!$E:$AM,19,0)</f>
        <v>Кубок России</v>
      </c>
      <c r="E47" s="49" t="str">
        <f>VLOOKUP(A47,[1]Общий!$E:$AM,20,0)</f>
        <v>Дистанция-горная-связка;
дистанция-горная-группа</v>
      </c>
      <c r="F47" s="126">
        <f>VLOOKUP(A47,[1]Общий!$E:$AM,21,0)</f>
        <v>0</v>
      </c>
      <c r="G47" s="30" t="str">
        <f>VLOOKUP(A47,[1]Общий!$E:$AM,22,0)</f>
        <v>Мужчины, женщины</v>
      </c>
      <c r="H47" s="30" t="str">
        <f>VLOOKUP(A47,[1]Общий!$E:$AM,23,0)</f>
        <v>22 и старше</v>
      </c>
      <c r="I47" s="36">
        <f>VLOOKUP(A47,[1]Общий!$E:$AM,24,0)</f>
        <v>45708</v>
      </c>
      <c r="J47" s="36">
        <f>VLOOKUP(A47,[1]Общий!$E:$AM,25,0)</f>
        <v>45712</v>
      </c>
      <c r="K47" s="125" t="str">
        <f>VLOOKUP(A47,[1]Общий!$E:$AM,26,0)</f>
        <v>Россия</v>
      </c>
      <c r="L47" s="126" t="str">
        <f>VLOOKUP(A47,[1]Общий!$E:$AM,27,0)</f>
        <v>Чувашская Республика – Чувашия, г. Чебоксары</v>
      </c>
    </row>
    <row r="48" spans="1:12" s="3" customFormat="1" ht="25.5" x14ac:dyDescent="0.2">
      <c r="A48" s="158">
        <v>27468</v>
      </c>
      <c r="B48" s="160" t="str">
        <f>VLOOKUP(A48,[1]Общий!$E:$F,2,0)</f>
        <v>2084660023033230</v>
      </c>
      <c r="C48" s="21" t="str">
        <f>VLOOKUP(A48,[1]Общий!$E:$AM,18,0)</f>
        <v>УрФО</v>
      </c>
      <c r="D48" s="32" t="str">
        <f>VLOOKUP(A48,[1]Общий!$E:$AM,19,0)</f>
        <v>Межрегиональные соревнования</v>
      </c>
      <c r="E48" s="4" t="str">
        <f>VLOOKUP(A48,[1]Общий!$E:$AM,20,0)</f>
        <v>Дистанция-лыжная; 
дистанция-лыжная-связка</v>
      </c>
      <c r="F48" s="143">
        <f>VLOOKUP(A48,[1]Общий!$E:$AM,21,0)</f>
        <v>0</v>
      </c>
      <c r="G48" s="6" t="str">
        <f>VLOOKUP(A48,[1]Общий!$E:$AM,22,0)</f>
        <v>Мужчины, женщины</v>
      </c>
      <c r="H48" s="6" t="str">
        <f>VLOOKUP(A48,[1]Общий!$E:$AM,23,0)</f>
        <v>22 и старше</v>
      </c>
      <c r="I48" s="37">
        <f>VLOOKUP(A48,[1]Общий!$E:$AM,24,0)</f>
        <v>45716</v>
      </c>
      <c r="J48" s="37">
        <f>VLOOKUP(A48,[1]Общий!$E:$AM,25,0)</f>
        <v>45719</v>
      </c>
      <c r="K48" s="28" t="str">
        <f>VLOOKUP(A48,[1]Общий!$E:$AM,26,0)</f>
        <v>Россия</v>
      </c>
      <c r="L48" s="27" t="str">
        <f>VLOOKUP(A48,[1]Общий!$E:$AM,27,0)</f>
        <v>Свердловская область,
г. Березовский</v>
      </c>
    </row>
    <row r="49" spans="1:12" s="3" customFormat="1" ht="38.25" x14ac:dyDescent="0.2">
      <c r="A49" s="158">
        <v>26711</v>
      </c>
      <c r="B49" s="160" t="str">
        <f>VLOOKUP(A49,[1]Общий!$E:$F,2,0)</f>
        <v>2084510019031549</v>
      </c>
      <c r="C49" s="21" t="str">
        <f>VLOOKUP(A49,[1]Общий!$E:$AM,18,0)</f>
        <v>СЗФО</v>
      </c>
      <c r="D49" s="32" t="str">
        <f>VLOOKUP(A49,[1]Общий!$E:$AM,19,0)</f>
        <v>Чемпионат России</v>
      </c>
      <c r="E49" s="10" t="str">
        <f>VLOOKUP(A49,[1]Общий!$E:$AM,20,0)</f>
        <v>Дистанция-лыжная; 
дистанция-лыжная-связка;
дистанция-лыжная-группа</v>
      </c>
      <c r="F49" s="143">
        <f>VLOOKUP(A49,[1]Общий!$E:$AM,21,0)</f>
        <v>0</v>
      </c>
      <c r="G49" s="6" t="str">
        <f>VLOOKUP(A49,[1]Общий!$E:$AM,22,0)</f>
        <v>Мужчины, женщины</v>
      </c>
      <c r="H49" s="6" t="str">
        <f>VLOOKUP(A49,[1]Общий!$E:$AM,23,0)</f>
        <v>22 и старше</v>
      </c>
      <c r="I49" s="37">
        <f>VLOOKUP(A49,[1]Общий!$E:$AM,24,0)</f>
        <v>45719</v>
      </c>
      <c r="J49" s="37">
        <f>VLOOKUP(A49,[1]Общий!$E:$AM,25,0)</f>
        <v>45724</v>
      </c>
      <c r="K49" s="29" t="str">
        <f>VLOOKUP(A49,[1]Общий!$E:$AM,26,0)</f>
        <v>Россия</v>
      </c>
      <c r="L49" s="27" t="str">
        <f>VLOOKUP(A49,[1]Общий!$E:$AM,27,0)</f>
        <v>Мурманская область,
г. Мурманск</v>
      </c>
    </row>
    <row r="50" spans="1:12" s="3" customFormat="1" ht="38.25" x14ac:dyDescent="0.2">
      <c r="A50" s="158">
        <v>27240</v>
      </c>
      <c r="B50" s="160" t="str">
        <f>VLOOKUP(A50,[1]Общий!$E:$F,2,0)</f>
        <v>2084480021031607</v>
      </c>
      <c r="C50" s="21" t="str">
        <f>VLOOKUP(A50,[1]Общий!$E:$AM,18,0)</f>
        <v>ЦФО</v>
      </c>
      <c r="D50" s="32" t="str">
        <f>VLOOKUP(A50,[1]Общий!$E:$AM,19,0)</f>
        <v>Всероссийские соревнования</v>
      </c>
      <c r="E50" s="10" t="str">
        <f>VLOOKUP(A50,[1]Общий!$E:$AM,20,0)</f>
        <v xml:space="preserve">Дистанция-пешеходная;
дистанция-пешеходная-связка;
дистанция-пешеходная-группа </v>
      </c>
      <c r="F50" s="145">
        <f>VLOOKUP(A50,[1]Общий!$E:$AM,21,0)</f>
        <v>0</v>
      </c>
      <c r="G50" s="6" t="str">
        <f>VLOOKUP(A50,[1]Общий!$E:$AM,22,0)</f>
        <v>Мужчины, женщины</v>
      </c>
      <c r="H50" s="6" t="str">
        <f>VLOOKUP(A50,[1]Общий!$E:$AM,23,0)</f>
        <v>22 и старше</v>
      </c>
      <c r="I50" s="37">
        <f>VLOOKUP(A50,[1]Общий!$E:$AM,24,0)</f>
        <v>45729</v>
      </c>
      <c r="J50" s="37">
        <f>VLOOKUP(A50,[1]Общий!$E:$AM,25,0)</f>
        <v>45733</v>
      </c>
      <c r="K50" s="29" t="str">
        <f>VLOOKUP(A50,[1]Общий!$E:$AM,26,0)</f>
        <v>Россия</v>
      </c>
      <c r="L50" s="27" t="str">
        <f>VLOOKUP(A50,[1]Общий!$E:$AM,27,0)</f>
        <v>Липецкая область, 
г. Елец</v>
      </c>
    </row>
    <row r="51" spans="1:12" s="3" customFormat="1" ht="25.5" x14ac:dyDescent="0.2">
      <c r="A51" s="158">
        <v>26715</v>
      </c>
      <c r="B51" s="160" t="str">
        <f>VLOOKUP(A51,[1]Общий!$E:$F,2,0)</f>
        <v>2084230019031559</v>
      </c>
      <c r="C51" s="21" t="str">
        <f>VLOOKUP(A51,[1]Общий!$E:$AM,18,0)</f>
        <v>ЮФО</v>
      </c>
      <c r="D51" s="32" t="str">
        <f>VLOOKUP(A51,[1]Общий!$E:$AM,19,0)</f>
        <v>Чемпионат России</v>
      </c>
      <c r="E51" s="4" t="str">
        <f>VLOOKUP(A51,[1]Общий!$E:$AM,20,0)</f>
        <v>Дистанция-комбинированная</v>
      </c>
      <c r="F51" s="143">
        <f>VLOOKUP(A51,[1]Общий!$E:$AM,21,0)</f>
        <v>0</v>
      </c>
      <c r="G51" s="6" t="str">
        <f>VLOOKUP(A51,[1]Общий!$E:$AM,22,0)</f>
        <v>Мужчины, женщины</v>
      </c>
      <c r="H51" s="6" t="str">
        <f>VLOOKUP(A51,[1]Общий!$E:$AM,23,0)</f>
        <v>22 и старше</v>
      </c>
      <c r="I51" s="37">
        <f>VLOOKUP(A51,[1]Общий!$E:$AM,24,0)</f>
        <v>45739</v>
      </c>
      <c r="J51" s="37">
        <f>VLOOKUP(A51,[1]Общий!$E:$AM,25,0)</f>
        <v>45745</v>
      </c>
      <c r="K51" s="28" t="str">
        <f>VLOOKUP(A51,[1]Общий!$E:$AM,26,0)</f>
        <v>Россия</v>
      </c>
      <c r="L51" s="57" t="str">
        <f>VLOOKUP(A51,[1]Общий!$E:$AM,27,0)</f>
        <v>Краснодарский край,
пгт. Новомихайловский</v>
      </c>
    </row>
    <row r="52" spans="1:12" s="3" customFormat="1" ht="25.5" x14ac:dyDescent="0.2">
      <c r="A52" s="158">
        <v>27470</v>
      </c>
      <c r="B52" s="160" t="str">
        <f>VLOOKUP(A52,[1]Общий!$E:$F,2,0)</f>
        <v>2084220023031748</v>
      </c>
      <c r="C52" s="33" t="str">
        <f>VLOOKUP(A52,[1]Общий!$E:$AM,18,0)</f>
        <v>СибФО</v>
      </c>
      <c r="D52" s="32" t="str">
        <f>VLOOKUP(A52,[1]Общий!$E:$AM,19,0)</f>
        <v>Межрегиональные соревнования</v>
      </c>
      <c r="E52" s="4" t="str">
        <f>VLOOKUP(A52,[1]Общий!$E:$AM,20,0)</f>
        <v>Дистанция-пешеходная;
дистанция-пешеходная-связка</v>
      </c>
      <c r="F52" s="143">
        <f>VLOOKUP(A52,[1]Общий!$E:$AM,21,0)</f>
        <v>0</v>
      </c>
      <c r="G52" s="12" t="str">
        <f>VLOOKUP(A52,[1]Общий!$E:$AM,22,0)</f>
        <v>Мужчины, женщины</v>
      </c>
      <c r="H52" s="12" t="str">
        <f>VLOOKUP(A52,[1]Общий!$E:$AM,23,0)</f>
        <v>22 и старше</v>
      </c>
      <c r="I52" s="37">
        <f>VLOOKUP(A52,[1]Общий!$E:$AM,24,0)</f>
        <v>45744</v>
      </c>
      <c r="J52" s="37">
        <f>VLOOKUP(A52,[1]Общий!$E:$AM,25,0)</f>
        <v>45747</v>
      </c>
      <c r="K52" s="28" t="str">
        <f>VLOOKUP(A52,[1]Общий!$E:$AM,26,0)</f>
        <v>Россия</v>
      </c>
      <c r="L52" s="27" t="str">
        <f>VLOOKUP(A52,[1]Общий!$E:$AM,27,0)</f>
        <v>Алтайский край,
г. Барнаул</v>
      </c>
    </row>
    <row r="53" spans="1:12" s="3" customFormat="1" ht="38.25" x14ac:dyDescent="0.2">
      <c r="A53" s="158">
        <v>27243</v>
      </c>
      <c r="B53" s="160" t="str">
        <f>VLOOKUP(A53,[1]Общий!$E:$F,2,0)</f>
        <v>2084240021031624</v>
      </c>
      <c r="C53" s="21" t="str">
        <f>VLOOKUP(A53,[1]Общий!$E:$AM,18,0)</f>
        <v>СибФО</v>
      </c>
      <c r="D53" s="32" t="str">
        <f>VLOOKUP(A53,[1]Общий!$E:$AM,19,0)</f>
        <v>Всероссийские соревнования</v>
      </c>
      <c r="E53" s="4" t="str">
        <f>VLOOKUP(A53,[1]Общий!$E:$AM,20,0)</f>
        <v xml:space="preserve">Дистанция-пешеходная;
дистанция-пешеходная-связка;
дистанция-пешеходная-группа </v>
      </c>
      <c r="F53" s="143">
        <f>VLOOKUP(A53,[1]Общий!$E:$AM,21,0)</f>
        <v>0</v>
      </c>
      <c r="G53" s="6" t="str">
        <f>VLOOKUP(A53,[1]Общий!$E:$AM,22,0)</f>
        <v>Мужчины, женщины</v>
      </c>
      <c r="H53" s="6" t="str">
        <f>VLOOKUP(A53,[1]Общий!$E:$AM,23,0)</f>
        <v>22 и старше</v>
      </c>
      <c r="I53" s="37">
        <f>VLOOKUP(A53,[1]Общий!$E:$AM,24,0)</f>
        <v>45757</v>
      </c>
      <c r="J53" s="37">
        <f>VLOOKUP(A53,[1]Общий!$E:$AM,25,0)</f>
        <v>45761</v>
      </c>
      <c r="K53" s="28" t="str">
        <f>VLOOKUP(A53,[1]Общий!$E:$AM,26,0)</f>
        <v>Россия</v>
      </c>
      <c r="L53" s="57" t="str">
        <f>VLOOKUP(A53,[1]Общий!$E:$AM,27,0)</f>
        <v>Красноярский край,
г. Зеленогорск</v>
      </c>
    </row>
    <row r="54" spans="1:12" s="3" customFormat="1" ht="63.75" x14ac:dyDescent="0.2">
      <c r="A54" s="158">
        <v>27425</v>
      </c>
      <c r="B54" s="160" t="str">
        <f>VLOOKUP(A54,[1]Общий!$E:$F,2,0)</f>
        <v>2084660017033034</v>
      </c>
      <c r="C54" s="21" t="str">
        <f>VLOOKUP(A54,[1]Общий!$E:$AM,18,0)</f>
        <v>УрФО</v>
      </c>
      <c r="D54" s="32" t="str">
        <f>VLOOKUP(A54,[1]Общий!$E:$AM,19,0)</f>
        <v>Чемпионат Уральского федерального округа</v>
      </c>
      <c r="E54" s="4" t="str">
        <f>VLOOKUP(A54,[1]Общий!$E:$AM,20,0)</f>
        <v xml:space="preserve">Дистанция-водная-каяк;
дистанция-водная-байдарка;
дистанция-водная-катамаран 2;
дистанция-водная-катамаран 4;
дистанция-водная-командная гонка </v>
      </c>
      <c r="F54" s="143">
        <f>VLOOKUP(A54,[1]Общий!$E:$AM,21,0)</f>
        <v>0</v>
      </c>
      <c r="G54" s="6" t="str">
        <f>VLOOKUP(A54,[1]Общий!$E:$AM,22,0)</f>
        <v>Мужчины, женщины</v>
      </c>
      <c r="H54" s="6" t="str">
        <f>VLOOKUP(A54,[1]Общий!$E:$AM,23,0)</f>
        <v>22 и старше</v>
      </c>
      <c r="I54" s="37">
        <f>VLOOKUP(A54,[1]Общий!$E:$AM,24,0)</f>
        <v>45764</v>
      </c>
      <c r="J54" s="37">
        <f>VLOOKUP(A54,[1]Общий!$E:$AM,25,0)</f>
        <v>45768</v>
      </c>
      <c r="K54" s="28" t="str">
        <f>VLOOKUP(A54,[1]Общий!$E:$AM,26,0)</f>
        <v>Россия</v>
      </c>
      <c r="L54" s="57" t="str">
        <f>VLOOKUP(A54,[1]Общий!$E:$AM,27,0)</f>
        <v>Свердловская область,
д. Бекленищева</v>
      </c>
    </row>
    <row r="55" spans="1:12" s="3" customFormat="1" ht="25.5" x14ac:dyDescent="0.2">
      <c r="A55" s="158">
        <v>26741</v>
      </c>
      <c r="B55" s="160" t="str">
        <f>VLOOKUP(A55,[1]Общий!$E:$F,2,0)</f>
        <v>2084510020031602</v>
      </c>
      <c r="C55" s="24" t="str">
        <f>VLOOKUP(A55,[1]Общий!$E:$AM,18,0)</f>
        <v>СЗФО</v>
      </c>
      <c r="D55" s="32" t="str">
        <f>VLOOKUP(A55,[1]Общий!$E:$AM,19,0)</f>
        <v>Кубок России</v>
      </c>
      <c r="E55" s="10" t="str">
        <f>VLOOKUP(A55,[1]Общий!$E:$AM,20,0)</f>
        <v>Северная ходьба</v>
      </c>
      <c r="F55" s="143" t="str">
        <f>VLOOKUP(A55,[1]Общий!$E:$AM,21,0)</f>
        <v>1 этап</v>
      </c>
      <c r="G55" s="6" t="str">
        <f>VLOOKUP(A55,[1]Общий!$E:$AM,22,0)</f>
        <v>Мужчины, женщины</v>
      </c>
      <c r="H55" s="6" t="str">
        <f>VLOOKUP(A55,[1]Общий!$E:$AM,23,0)</f>
        <v>18 и старше</v>
      </c>
      <c r="I55" s="37">
        <f>VLOOKUP(A55,[1]Общий!$E:$AM,24,0)</f>
        <v>45765</v>
      </c>
      <c r="J55" s="37">
        <f>VLOOKUP(A55,[1]Общий!$E:$AM,25,0)</f>
        <v>45767</v>
      </c>
      <c r="K55" s="29" t="str">
        <f>VLOOKUP(A55,[1]Общий!$E:$AM,26,0)</f>
        <v>Россия</v>
      </c>
      <c r="L55" s="27" t="str">
        <f>VLOOKUP(A55,[1]Общий!$E:$AM,27,0)</f>
        <v>Мурманская область,
г. Мурманск</v>
      </c>
    </row>
    <row r="56" spans="1:12" s="3" customFormat="1" ht="38.25" x14ac:dyDescent="0.2">
      <c r="A56" s="158">
        <v>27426</v>
      </c>
      <c r="B56" s="160" t="str">
        <f>VLOOKUP(A56,[1]Общий!$E:$F,2,0)</f>
        <v>2084280017031712</v>
      </c>
      <c r="C56" s="21" t="str">
        <f>VLOOKUP(A56,[1]Общий!$E:$AM,18,0)</f>
        <v>ДВФО</v>
      </c>
      <c r="D56" s="32" t="str">
        <f>VLOOKUP(A56,[1]Общий!$E:$AM,19,0)</f>
        <v>Чемпионат Дальневосточного федерального округа</v>
      </c>
      <c r="E56" s="10" t="str">
        <f>VLOOKUP(A56,[1]Общий!$E:$AM,20,0)</f>
        <v xml:space="preserve">Дистанция-пешеходная;
дистанция-пешеходная-связка;
дистанция-пешеходная-группа </v>
      </c>
      <c r="F56" s="146">
        <f>VLOOKUP(A56,[1]Общий!$E:$AM,21,0)</f>
        <v>0</v>
      </c>
      <c r="G56" s="6" t="str">
        <f>VLOOKUP(A56,[1]Общий!$E:$AM,22,0)</f>
        <v>Мужчины, женщины</v>
      </c>
      <c r="H56" s="6" t="str">
        <f>VLOOKUP(A56,[1]Общий!$E:$AM,23,0)</f>
        <v>22 и старше</v>
      </c>
      <c r="I56" s="37">
        <f>VLOOKUP(A56,[1]Общий!$E:$AM,24,0)</f>
        <v>45771</v>
      </c>
      <c r="J56" s="37">
        <f>VLOOKUP(A56,[1]Общий!$E:$AM,25,0)</f>
        <v>45775</v>
      </c>
      <c r="K56" s="29" t="str">
        <f>VLOOKUP(A56,[1]Общий!$E:$AM,26,0)</f>
        <v>Россия</v>
      </c>
      <c r="L56" s="57" t="str">
        <f>VLOOKUP(A56,[1]Общий!$E:$AM,27,0)</f>
        <v>Амурская область,
с. Мухинка</v>
      </c>
    </row>
    <row r="57" spans="1:12" s="3" customFormat="1" ht="38.25" x14ac:dyDescent="0.2">
      <c r="A57" s="158">
        <v>27387</v>
      </c>
      <c r="B57" s="160" t="str">
        <f>VLOOKUP(A57,[1]Общий!$E:$F,2,0)</f>
        <v>2084120021031630</v>
      </c>
      <c r="C57" s="21" t="str">
        <f>VLOOKUP(A57,[1]Общий!$E:$AM,18,0)</f>
        <v>ПФО</v>
      </c>
      <c r="D57" s="32" t="str">
        <f>VLOOKUP(A57,[1]Общий!$E:$AM,19,0)</f>
        <v>Всероссийские соревнования</v>
      </c>
      <c r="E57" s="4" t="str">
        <f>VLOOKUP(A57,[1]Общий!$E:$AM,20,0)</f>
        <v xml:space="preserve">Дистанция-пешеходная;
дистанция-пешеходная-связка;
дистанция-пешеходная-группа </v>
      </c>
      <c r="F57" s="147">
        <f>VLOOKUP(A57,[1]Общий!$E:$AM,21,0)</f>
        <v>0</v>
      </c>
      <c r="G57" s="6" t="str">
        <f>VLOOKUP(A57,[1]Общий!$E:$AM,22,0)</f>
        <v>Мужчины, женщины</v>
      </c>
      <c r="H57" s="6" t="str">
        <f>VLOOKUP(A57,[1]Общий!$E:$AM,23,0)</f>
        <v>22 и старше</v>
      </c>
      <c r="I57" s="37">
        <f>VLOOKUP(A57,[1]Общий!$E:$AM,24,0)</f>
        <v>45777</v>
      </c>
      <c r="J57" s="37">
        <f>VLOOKUP(A57,[1]Общий!$E:$AM,25,0)</f>
        <v>45782</v>
      </c>
      <c r="K57" s="7" t="str">
        <f>VLOOKUP(A57,[1]Общий!$E:$AM,26,0)</f>
        <v>Россия</v>
      </c>
      <c r="L57" s="22" t="str">
        <f>VLOOKUP(A57,[1]Общий!$E:$AM,27,0)</f>
        <v>Республика Марий Эл,
пос. Куяр</v>
      </c>
    </row>
    <row r="58" spans="1:12" s="3" customFormat="1" ht="25.5" x14ac:dyDescent="0.2">
      <c r="A58" s="158">
        <v>27390</v>
      </c>
      <c r="B58" s="160" t="str">
        <f>VLOOKUP(A58,[1]Общий!$E:$F,2,0)</f>
        <v>2084480021031643</v>
      </c>
      <c r="C58" s="21" t="str">
        <f>VLOOKUP(A58,[1]Общий!$E:$AM,18,0)</f>
        <v>ЦФО</v>
      </c>
      <c r="D58" s="32" t="str">
        <f>VLOOKUP(A58,[1]Общий!$E:$AM,19,0)</f>
        <v>Всероссийские соревнования</v>
      </c>
      <c r="E58" s="4" t="str">
        <f>VLOOKUP(A58,[1]Общий!$E:$AM,20,0)</f>
        <v>Дистанция-пешеходная</v>
      </c>
      <c r="F58" s="143">
        <f>VLOOKUP(A58,[1]Общий!$E:$AM,21,0)</f>
        <v>0</v>
      </c>
      <c r="G58" s="6" t="str">
        <f>VLOOKUP(A58,[1]Общий!$E:$AM,22,0)</f>
        <v>Мужчины, женщины</v>
      </c>
      <c r="H58" s="6" t="str">
        <f>VLOOKUP(A58,[1]Общий!$E:$AM,23,0)</f>
        <v>22 и старше</v>
      </c>
      <c r="I58" s="37">
        <f>VLOOKUP(A58,[1]Общий!$E:$AM,24,0)</f>
        <v>45783</v>
      </c>
      <c r="J58" s="37">
        <f>VLOOKUP(A58,[1]Общий!$E:$AM,25,0)</f>
        <v>45787</v>
      </c>
      <c r="K58" s="28" t="str">
        <f>VLOOKUP(A58,[1]Общий!$E:$AM,26,0)</f>
        <v>Россия</v>
      </c>
      <c r="L58" s="27" t="str">
        <f>VLOOKUP(A58,[1]Общий!$E:$AM,27,0)</f>
        <v>Липецкая область,
с. Аргамач-Пальна</v>
      </c>
    </row>
    <row r="59" spans="1:12" s="3" customFormat="1" ht="51" x14ac:dyDescent="0.2">
      <c r="A59" s="158">
        <v>27427</v>
      </c>
      <c r="B59" s="160" t="str">
        <f>VLOOKUP(A59,[1]Общий!$E:$F,2,0)</f>
        <v>2084250017031713</v>
      </c>
      <c r="C59" s="21" t="str">
        <f>VLOOKUP(A59,[1]Общий!$E:$AM,18,0)</f>
        <v>ДВФО</v>
      </c>
      <c r="D59" s="32" t="str">
        <f>VLOOKUP(A59,[1]Общий!$E:$AM,19,0)</f>
        <v>Чемпионат Дальневосточного федерального округа</v>
      </c>
      <c r="E59" s="4" t="str">
        <f>VLOOKUP(A59,[1]Общий!$E:$AM,20,0)</f>
        <v xml:space="preserve">Дистанция-водная-каяк;
дистанция-водная-катамаран 2;
дистанция-водная-катамаран 4;
дистанция-водная-командная гонка </v>
      </c>
      <c r="F59" s="143">
        <f>VLOOKUP(A59,[1]Общий!$E:$AM,21,0)</f>
        <v>0</v>
      </c>
      <c r="G59" s="6" t="str">
        <f>VLOOKUP(A59,[1]Общий!$E:$AM,22,0)</f>
        <v>Мужчины, женщины</v>
      </c>
      <c r="H59" s="6" t="str">
        <f>VLOOKUP(A59,[1]Общий!$E:$AM,23,0)</f>
        <v>22 и старше</v>
      </c>
      <c r="I59" s="37">
        <f>VLOOKUP(A59,[1]Общий!$E:$AM,24,0)</f>
        <v>45784</v>
      </c>
      <c r="J59" s="37">
        <f>VLOOKUP(A59,[1]Общий!$E:$AM,25,0)</f>
        <v>45789</v>
      </c>
      <c r="K59" s="28" t="str">
        <f>VLOOKUP(A59,[1]Общий!$E:$AM,26,0)</f>
        <v>Россия</v>
      </c>
      <c r="L59" s="27" t="str">
        <f>VLOOKUP(A59,[1]Общий!$E:$AM,27,0)</f>
        <v>Приморский край,
пгт. Терней</v>
      </c>
    </row>
    <row r="60" spans="1:12" ht="38.25" x14ac:dyDescent="0.2">
      <c r="A60" s="158">
        <v>27428</v>
      </c>
      <c r="B60" s="160" t="str">
        <f>VLOOKUP(A60,[1]Общий!$E:$F,2,0)</f>
        <v>2084860017031714</v>
      </c>
      <c r="C60" s="21" t="str">
        <f>VLOOKUP(A60,[1]Общий!$E:$AM,18,0)</f>
        <v>УрФО</v>
      </c>
      <c r="D60" s="32" t="str">
        <f>VLOOKUP(A60,[1]Общий!$E:$AM,19,0)</f>
        <v>Чемпионат Уральского федерального округа</v>
      </c>
      <c r="E60" s="10" t="str">
        <f>VLOOKUP(A60,[1]Общий!$E:$AM,20,0)</f>
        <v xml:space="preserve">Дистанция-пешеходная;
дистанция-пешеходная-связка;
дистанция-пешеходная-группа </v>
      </c>
      <c r="F60" s="141">
        <f>VLOOKUP(A60,[1]Общий!$E:$AM,21,0)</f>
        <v>0</v>
      </c>
      <c r="G60" s="6" t="str">
        <f>VLOOKUP(A60,[1]Общий!$E:$AM,22,0)</f>
        <v>Мужчины, женщины</v>
      </c>
      <c r="H60" s="6" t="str">
        <f>VLOOKUP(A60,[1]Общий!$E:$AM,23,0)</f>
        <v>22 и старше</v>
      </c>
      <c r="I60" s="37">
        <f>VLOOKUP(A60,[1]Общий!$E:$AM,24,0)</f>
        <v>45792</v>
      </c>
      <c r="J60" s="37">
        <f>VLOOKUP(A60,[1]Общий!$E:$AM,25,0)</f>
        <v>45795</v>
      </c>
      <c r="K60" s="29" t="str">
        <f>VLOOKUP(A60,[1]Общий!$E:$AM,26,0)</f>
        <v>Россия</v>
      </c>
      <c r="L60" s="27" t="str">
        <f>VLOOKUP(A60,[1]Общий!$E:$AM,27,0)</f>
        <v>Ханты-Мансийский автономный округ - Югра,
г. Нягань</v>
      </c>
    </row>
    <row r="61" spans="1:12" s="3" customFormat="1" ht="63.75" x14ac:dyDescent="0.2">
      <c r="A61" s="158">
        <v>27429</v>
      </c>
      <c r="B61" s="160" t="str">
        <f>VLOOKUP(A61,[1]Общий!$E:$F,2,0)</f>
        <v>2084770017031715</v>
      </c>
      <c r="C61" s="21" t="str">
        <f>VLOOKUP(A61,[1]Общий!$E:$AM,18,0)</f>
        <v>ЦФО</v>
      </c>
      <c r="D61" s="32" t="str">
        <f>VLOOKUP(A61,[1]Общий!$E:$AM,19,0)</f>
        <v>Чемпионат Центрального федерального округа</v>
      </c>
      <c r="E61" s="4" t="str">
        <f>VLOOKUP(A61,[1]Общий!$E:$AM,20,0)</f>
        <v xml:space="preserve">Дистанция-водная-каяк;
дистанция-водная-байдарка;
дистанция-водная-катамаран 2;
дистанция-водная-катамаран 4;
дистанция-водная-командная гонка </v>
      </c>
      <c r="F61" s="144">
        <f>VLOOKUP(A61,[1]Общий!$E:$AM,21,0)</f>
        <v>0</v>
      </c>
      <c r="G61" s="8" t="str">
        <f>VLOOKUP(A61,[1]Общий!$E:$AM,22,0)</f>
        <v>Мужчины, женщины</v>
      </c>
      <c r="H61" s="8" t="str">
        <f>VLOOKUP(A61,[1]Общий!$E:$AM,23,0)</f>
        <v>22 и старше</v>
      </c>
      <c r="I61" s="37">
        <f>VLOOKUP(A61,[1]Общий!$E:$AM,24,0)</f>
        <v>45793</v>
      </c>
      <c r="J61" s="37">
        <f>VLOOKUP(A61,[1]Общий!$E:$AM,25,0)</f>
        <v>45795</v>
      </c>
      <c r="K61" s="28" t="str">
        <f>VLOOKUP(A61,[1]Общий!$E:$AM,26,0)</f>
        <v>Россия</v>
      </c>
      <c r="L61" s="27" t="str">
        <f>VLOOKUP(A61,[1]Общий!$E:$AM,27,0)</f>
        <v>г. Москва</v>
      </c>
    </row>
    <row r="62" spans="1:12" ht="25.5" x14ac:dyDescent="0.2">
      <c r="A62" s="158">
        <v>27430</v>
      </c>
      <c r="B62" s="160" t="str">
        <f>VLOOKUP(A62,[1]Общий!$E:$F,2,0)</f>
        <v>2084540017031716</v>
      </c>
      <c r="C62" s="21" t="str">
        <f>VLOOKUP(A62,[1]Общий!$E:$AM,18,0)</f>
        <v>СибФО</v>
      </c>
      <c r="D62" s="32" t="str">
        <f>VLOOKUP(A62,[1]Общий!$E:$AM,19,0)</f>
        <v>Чемпионат Сибирского федерального округа</v>
      </c>
      <c r="E62" s="10" t="str">
        <f>VLOOKUP(A62,[1]Общий!$E:$AM,20,0)</f>
        <v>Северная ходьба</v>
      </c>
      <c r="F62" s="141">
        <f>VLOOKUP(A62,[1]Общий!$E:$AM,21,0)</f>
        <v>0</v>
      </c>
      <c r="G62" s="6" t="str">
        <f>VLOOKUP(A62,[1]Общий!$E:$AM,22,0)</f>
        <v>Мужчины, женщины</v>
      </c>
      <c r="H62" s="6" t="str">
        <f>VLOOKUP(A62,[1]Общий!$E:$AM,23,0)</f>
        <v>18 и старше</v>
      </c>
      <c r="I62" s="37">
        <f>VLOOKUP(A62,[1]Общий!$E:$AM,24,0)</f>
        <v>45793</v>
      </c>
      <c r="J62" s="37">
        <f>VLOOKUP(A62,[1]Общий!$E:$AM,25,0)</f>
        <v>45795</v>
      </c>
      <c r="K62" s="29" t="str">
        <f>VLOOKUP(A62,[1]Общий!$E:$AM,26,0)</f>
        <v>Россия</v>
      </c>
      <c r="L62" s="27" t="str">
        <f>VLOOKUP(A62,[1]Общий!$E:$AM,27,0)</f>
        <v>Новосибирская область,
г. Новосибирск</v>
      </c>
    </row>
    <row r="63" spans="1:12" s="3" customFormat="1" ht="25.5" x14ac:dyDescent="0.2">
      <c r="A63" s="158">
        <v>26718</v>
      </c>
      <c r="B63" s="160" t="str">
        <f>VLOOKUP(A63,[1]Общий!$E:$F,2,0)</f>
        <v>2084100019031560</v>
      </c>
      <c r="C63" s="21" t="str">
        <f>VLOOKUP(A63,[1]Общий!$E:$AM,18,0)</f>
        <v>СЗФО</v>
      </c>
      <c r="D63" s="32" t="str">
        <f>VLOOKUP(A63,[1]Общий!$E:$AM,19,0)</f>
        <v>Чемпионат России</v>
      </c>
      <c r="E63" s="4" t="str">
        <f>VLOOKUP(A63,[1]Общий!$E:$AM,20,0)</f>
        <v>Дистанция-горная-связка;
дистанция-горная-группа</v>
      </c>
      <c r="F63" s="143">
        <f>VLOOKUP(A63,[1]Общий!$E:$AM,21,0)</f>
        <v>0</v>
      </c>
      <c r="G63" s="6" t="str">
        <f>VLOOKUP(A63,[1]Общий!$E:$AM,22,0)</f>
        <v>Мужчины, женщины</v>
      </c>
      <c r="H63" s="6" t="str">
        <f>VLOOKUP(A63,[1]Общий!$E:$AM,23,0)</f>
        <v>22 и старше</v>
      </c>
      <c r="I63" s="37">
        <f>VLOOKUP(A63,[1]Общий!$E:$AM,24,0)</f>
        <v>45800</v>
      </c>
      <c r="J63" s="37">
        <f>VLOOKUP(A63,[1]Общий!$E:$AM,25,0)</f>
        <v>45803</v>
      </c>
      <c r="K63" s="28" t="str">
        <f>VLOOKUP(A63,[1]Общий!$E:$AM,26,0)</f>
        <v>Россия</v>
      </c>
      <c r="L63" s="57" t="str">
        <f>VLOOKUP(A63,[1]Общий!$E:$AM,27,0)</f>
        <v>Республика Карелия,
п. Асилан</v>
      </c>
    </row>
    <row r="64" spans="1:12" s="3" customFormat="1" ht="25.5" x14ac:dyDescent="0.2">
      <c r="A64" s="158">
        <v>27431</v>
      </c>
      <c r="B64" s="160" t="str">
        <f>VLOOKUP(A64,[1]Общий!$E:$F,2,0)</f>
        <v>2084700017031721</v>
      </c>
      <c r="C64" s="33" t="str">
        <f>VLOOKUP(A64,[1]Общий!$E:$AM,18,0)</f>
        <v>СибФО</v>
      </c>
      <c r="D64" s="32" t="str">
        <f>VLOOKUP(A64,[1]Общий!$E:$AM,19,0)</f>
        <v>Чемпионат Сибирского федерального округа</v>
      </c>
      <c r="E64" s="4" t="str">
        <f>VLOOKUP(A64,[1]Общий!$E:$AM,20,0)</f>
        <v>Дистанция-на средствах передвижения-группа</v>
      </c>
      <c r="F64" s="143" t="str">
        <f>VLOOKUP(A64,[1]Общий!$E:$AM,21,0)</f>
        <v>Авто-мото</v>
      </c>
      <c r="G64" s="6" t="str">
        <f>VLOOKUP(A64,[1]Общий!$E:$AM,22,0)</f>
        <v>Мужчины, женщины</v>
      </c>
      <c r="H64" s="6" t="str">
        <f>VLOOKUP(A64,[1]Общий!$E:$AM,23,0)</f>
        <v>22 и старше</v>
      </c>
      <c r="I64" s="37">
        <f>VLOOKUP(A64,[1]Общий!$E:$AM,24,0)</f>
        <v>45807</v>
      </c>
      <c r="J64" s="37">
        <f>VLOOKUP(A64,[1]Общий!$E:$AM,25,0)</f>
        <v>45809</v>
      </c>
      <c r="K64" s="28" t="str">
        <f>VLOOKUP(A64,[1]Общий!$E:$AM,26,0)</f>
        <v>Россия</v>
      </c>
      <c r="L64" s="27" t="str">
        <f>VLOOKUP(A64,[1]Общий!$E:$AM,27,0)</f>
        <v>Томская область,
с. Березкино</v>
      </c>
    </row>
    <row r="65" spans="1:12" s="3" customFormat="1" ht="25.5" x14ac:dyDescent="0.2">
      <c r="A65" s="158">
        <v>27432</v>
      </c>
      <c r="B65" s="160" t="str">
        <f>VLOOKUP(A65,[1]Общий!$E:$F,2,0)</f>
        <v xml:space="preserve">2084710017031722 </v>
      </c>
      <c r="C65" s="21" t="str">
        <f>VLOOKUP(A65,[1]Общий!$E:$AM,18,0)</f>
        <v>ЦФО</v>
      </c>
      <c r="D65" s="32" t="str">
        <f>VLOOKUP(A65,[1]Общий!$E:$AM,19,0)</f>
        <v>Чемпионат Центрального федерального округа</v>
      </c>
      <c r="E65" s="10" t="str">
        <f>VLOOKUP(A65,[1]Общий!$E:$AM,20,0)</f>
        <v>Северная ходьба</v>
      </c>
      <c r="F65" s="147">
        <f>VLOOKUP(A65,[1]Общий!$E:$AM,21,0)</f>
        <v>0</v>
      </c>
      <c r="G65" s="6" t="str">
        <f>VLOOKUP(A65,[1]Общий!$E:$AM,22,0)</f>
        <v>Мужчины, женщины</v>
      </c>
      <c r="H65" s="6" t="str">
        <f>VLOOKUP(A65,[1]Общий!$E:$AM,23,0)</f>
        <v>18 и старше</v>
      </c>
      <c r="I65" s="37">
        <f>VLOOKUP(A65,[1]Общий!$E:$AM,24,0)</f>
        <v>45815</v>
      </c>
      <c r="J65" s="37">
        <f>VLOOKUP(A65,[1]Общий!$E:$AM,25,0)</f>
        <v>45816</v>
      </c>
      <c r="K65" s="29" t="str">
        <f>VLOOKUP(A65,[1]Общий!$E:$AM,26,0)</f>
        <v>Россия</v>
      </c>
      <c r="L65" s="27" t="str">
        <f>VLOOKUP(A65,[1]Общий!$E:$AM,27,0)</f>
        <v>Тульская область,
г. Тула</v>
      </c>
    </row>
    <row r="66" spans="1:12" s="3" customFormat="1" ht="25.5" x14ac:dyDescent="0.2">
      <c r="A66" s="158">
        <v>27433</v>
      </c>
      <c r="B66" s="160" t="str">
        <f>VLOOKUP(A66,[1]Общий!$E:$F,2,0)</f>
        <v>2084540017031717</v>
      </c>
      <c r="C66" s="21" t="str">
        <f>VLOOKUP(A66,[1]Общий!$E:$AM,18,0)</f>
        <v>СибФО</v>
      </c>
      <c r="D66" s="32" t="str">
        <f>VLOOKUP(A66,[1]Общий!$E:$AM,19,0)</f>
        <v>Чемпионат Сибирского федерального округа</v>
      </c>
      <c r="E66" s="4" t="str">
        <f>VLOOKUP(A66,[1]Общий!$E:$AM,20,0)</f>
        <v>Дистанция-парусная</v>
      </c>
      <c r="F66" s="143">
        <f>VLOOKUP(A66,[1]Общий!$E:$AM,21,0)</f>
        <v>0</v>
      </c>
      <c r="G66" s="6" t="str">
        <f>VLOOKUP(A66,[1]Общий!$E:$AM,22,0)</f>
        <v>Мужчины, женщины</v>
      </c>
      <c r="H66" s="6" t="str">
        <f>VLOOKUP(A66,[1]Общий!$E:$AM,23,0)</f>
        <v>22 и старше</v>
      </c>
      <c r="I66" s="37">
        <f>VLOOKUP(A66,[1]Общий!$E:$AM,24,0)</f>
        <v>45821</v>
      </c>
      <c r="J66" s="37">
        <f>VLOOKUP(A66,[1]Общий!$E:$AM,25,0)</f>
        <v>45823</v>
      </c>
      <c r="K66" s="28" t="str">
        <f>VLOOKUP(A66,[1]Общий!$E:$AM,26,0)</f>
        <v>Россия</v>
      </c>
      <c r="L66" s="57" t="str">
        <f>VLOOKUP(A66,[1]Общий!$E:$AM,27,0)</f>
        <v>Новосибирская область,
п. Боровое</v>
      </c>
    </row>
    <row r="67" spans="1:12" s="3" customFormat="1" ht="38.25" x14ac:dyDescent="0.2">
      <c r="A67" s="158">
        <v>27477</v>
      </c>
      <c r="B67" s="160" t="str">
        <f>VLOOKUP(A67,[1]Общий!$E:$F,2,0)</f>
        <v>2084490023031751</v>
      </c>
      <c r="C67" s="21" t="str">
        <f>VLOOKUP(A67,[1]Общий!$E:$AM,18,0)</f>
        <v>ДВФО</v>
      </c>
      <c r="D67" s="32" t="str">
        <f>VLOOKUP(A67,[1]Общий!$E:$AM,19,0)</f>
        <v>Межрегиональные соревнования</v>
      </c>
      <c r="E67" s="10" t="str">
        <f>VLOOKUP(A67,[1]Общий!$E:$AM,20,0)</f>
        <v xml:space="preserve">Дистанция-водная-каяк;
дистанция-водная-катамаран 2;
дистанция-водная-командная гонка </v>
      </c>
      <c r="F67" s="143">
        <f>VLOOKUP(A67,[1]Общий!$E:$AM,21,0)</f>
        <v>0</v>
      </c>
      <c r="G67" s="6" t="str">
        <f>VLOOKUP(A67,[1]Общий!$E:$AM,22,0)</f>
        <v>Мужчины, женщины</v>
      </c>
      <c r="H67" s="6" t="str">
        <f>VLOOKUP(A67,[1]Общий!$E:$AM,23,0)</f>
        <v>22 и старше</v>
      </c>
      <c r="I67" s="37">
        <f>VLOOKUP(A67,[1]Общий!$E:$AM,24,0)</f>
        <v>45821</v>
      </c>
      <c r="J67" s="36">
        <f>VLOOKUP(A67,[1]Общий!$E:$AM,25,0)</f>
        <v>45824</v>
      </c>
      <c r="K67" s="28" t="str">
        <f>VLOOKUP(A67,[1]Общий!$E:$AM,26,0)</f>
        <v>Россия</v>
      </c>
      <c r="L67" s="57" t="str">
        <f>VLOOKUP(A67,[1]Общий!$E:$AM,27,0)</f>
        <v>Магаданская область,
г. Магадан</v>
      </c>
    </row>
    <row r="68" spans="1:12" s="3" customFormat="1" ht="63.75" x14ac:dyDescent="0.2">
      <c r="A68" s="158">
        <v>26742</v>
      </c>
      <c r="B68" s="160" t="str">
        <f>VLOOKUP(A68,[1]Общий!$E:$F,2,0)</f>
        <v>2084420020031568</v>
      </c>
      <c r="C68" s="21" t="str">
        <f>VLOOKUP(A68,[1]Общий!$E:$AM,18,0)</f>
        <v>СибФО</v>
      </c>
      <c r="D68" s="32" t="str">
        <f>VLOOKUP(A68,[1]Общий!$E:$AM,19,0)</f>
        <v>Кубок России</v>
      </c>
      <c r="E68" s="10" t="str">
        <f>VLOOKUP(A68,[1]Общий!$E:$AM,20,0)</f>
        <v xml:space="preserve">Дистанция-водная-каяк;
дистанция-водная-байдарка;
дистанция-водная-катамаран 2;
дистанция-водная-катамаран 4;
дистанция-водная-командная гонка </v>
      </c>
      <c r="F68" s="144">
        <f>VLOOKUP(A68,[1]Общий!$E:$AM,21,0)</f>
        <v>0</v>
      </c>
      <c r="G68" s="6" t="str">
        <f>VLOOKUP(A68,[1]Общий!$E:$AM,22,0)</f>
        <v>Мужчины, женщины</v>
      </c>
      <c r="H68" s="6" t="str">
        <f>VLOOKUP(A68,[1]Общий!$E:$AM,23,0)</f>
        <v>22 и старше</v>
      </c>
      <c r="I68" s="37">
        <f>VLOOKUP(A68,[1]Общий!$E:$AM,24,0)</f>
        <v>45833</v>
      </c>
      <c r="J68" s="37">
        <f>VLOOKUP(A68,[1]Общий!$E:$AM,25,0)</f>
        <v>45838</v>
      </c>
      <c r="K68" s="29" t="str">
        <f>VLOOKUP(A68,[1]Общий!$E:$AM,26,0)</f>
        <v>Россия</v>
      </c>
      <c r="L68" s="27" t="str">
        <f>VLOOKUP(A68,[1]Общий!$E:$AM,27,0)</f>
        <v>Кемеровская область – Кузбасс, п.Амзас</v>
      </c>
    </row>
    <row r="69" spans="1:12" s="2" customFormat="1" ht="25.5" x14ac:dyDescent="0.2">
      <c r="A69" s="158">
        <v>27120</v>
      </c>
      <c r="B69" s="160" t="str">
        <f>VLOOKUP(A69,[1]Общий!$E:$F,2,0)</f>
        <v>2084780020033993</v>
      </c>
      <c r="C69" s="24" t="str">
        <f>VLOOKUP(A69,[1]Общий!$E:$AM,18,0)</f>
        <v>СЗФО</v>
      </c>
      <c r="D69" s="32" t="str">
        <f>VLOOKUP(A69,[1]Общий!$E:$AM,19,0)</f>
        <v>Кубок России</v>
      </c>
      <c r="E69" s="10" t="str">
        <f>VLOOKUP(A69,[1]Общий!$E:$AM,20,0)</f>
        <v>Северная ходьба</v>
      </c>
      <c r="F69" s="141" t="str">
        <f>VLOOKUP(A69,[1]Общий!$E:$AM,21,0)</f>
        <v>2 этап</v>
      </c>
      <c r="G69" s="6" t="str">
        <f>VLOOKUP(A69,[1]Общий!$E:$AM,22,0)</f>
        <v>Мужчины, женщины</v>
      </c>
      <c r="H69" s="6" t="str">
        <f>VLOOKUP(A69,[1]Общий!$E:$AM,23,0)</f>
        <v>18 и старше</v>
      </c>
      <c r="I69" s="37">
        <f>VLOOKUP(A69,[1]Общий!$E:$AM,24,0)</f>
        <v>45836</v>
      </c>
      <c r="J69" s="37">
        <f>VLOOKUP(A69,[1]Общий!$E:$AM,25,0)</f>
        <v>45838</v>
      </c>
      <c r="K69" s="29" t="str">
        <f>VLOOKUP(A69,[1]Общий!$E:$AM,26,0)</f>
        <v>Россия</v>
      </c>
      <c r="L69" s="27" t="str">
        <f>VLOOKUP(A69,[1]Общий!$E:$AM,27,0)</f>
        <v>г. Санкт-Петербург</v>
      </c>
    </row>
    <row r="70" spans="1:12" s="3" customFormat="1" ht="51" x14ac:dyDescent="0.2">
      <c r="A70" s="158">
        <v>27434</v>
      </c>
      <c r="B70" s="160" t="str">
        <f>VLOOKUP(A70,[1]Общий!$E:$F,2,0)</f>
        <v>2084220017033976</v>
      </c>
      <c r="C70" s="21" t="str">
        <f>VLOOKUP(A70,[1]Общий!$E:$AM,18,0)</f>
        <v>СибФО</v>
      </c>
      <c r="D70" s="32" t="str">
        <f>VLOOKUP(A70,[1]Общий!$E:$AM,19,0)</f>
        <v>Чемпионат Сибирского федерального округа</v>
      </c>
      <c r="E70" s="4" t="str">
        <f>VLOOKUP(A70,[1]Общий!$E:$AM,20,0)</f>
        <v xml:space="preserve">Дистанция-водная-каяк;
дистанция-водная-катамаран 2;
дистанция-водная-катамаран 4;
дистанция-водная-командная гонка </v>
      </c>
      <c r="F70" s="143">
        <f>VLOOKUP(A70,[1]Общий!$E:$AM,21,0)</f>
        <v>0</v>
      </c>
      <c r="G70" s="6" t="str">
        <f>VLOOKUP(A70,[1]Общий!$E:$AM,22,0)</f>
        <v>Мужчины, женщины</v>
      </c>
      <c r="H70" s="6" t="str">
        <f>VLOOKUP(A70,[1]Общий!$E:$AM,23,0)</f>
        <v>22 и старше</v>
      </c>
      <c r="I70" s="37">
        <f>VLOOKUP(A70,[1]Общий!$E:$AM,24,0)</f>
        <v>45840</v>
      </c>
      <c r="J70" s="37">
        <f>VLOOKUP(A70,[1]Общий!$E:$AM,25,0)</f>
        <v>45845</v>
      </c>
      <c r="K70" s="28" t="str">
        <f>VLOOKUP(A70,[1]Общий!$E:$AM,26,0)</f>
        <v>Россия</v>
      </c>
      <c r="L70" s="27" t="str">
        <f>VLOOKUP(A70,[1]Общий!$E:$AM,27,0)</f>
        <v>Алтайский край, 
с. Чарышское</v>
      </c>
    </row>
    <row r="71" spans="1:12" s="3" customFormat="1" ht="38.25" x14ac:dyDescent="0.2">
      <c r="A71" s="158">
        <v>27121</v>
      </c>
      <c r="B71" s="160" t="str">
        <f>VLOOKUP(A71,[1]Общий!$E:$F,2,0)</f>
        <v>2084500020033989</v>
      </c>
      <c r="C71" s="24" t="str">
        <f>VLOOKUP(A71,[1]Общий!$E:$AM,18,0)</f>
        <v>ЦФО</v>
      </c>
      <c r="D71" s="32" t="str">
        <f>VLOOKUP(A71,[1]Общий!$E:$AM,19,0)</f>
        <v>Кубок России</v>
      </c>
      <c r="E71" s="10" t="str">
        <f>VLOOKUP(A71,[1]Общий!$E:$AM,20,0)</f>
        <v xml:space="preserve">Дистанция-пешеходная;
дистанция-пешеходная-связка;
дистанция-пешеходная-группа </v>
      </c>
      <c r="F71" s="147">
        <f>VLOOKUP(A71,[1]Общий!$E:$AM,21,0)</f>
        <v>0</v>
      </c>
      <c r="G71" s="6" t="str">
        <f>VLOOKUP(A71,[1]Общий!$E:$AM,22,0)</f>
        <v>Мужчины, женщины</v>
      </c>
      <c r="H71" s="6" t="str">
        <f>VLOOKUP(A71,[1]Общий!$E:$AM,23,0)</f>
        <v>22 и старше</v>
      </c>
      <c r="I71" s="37">
        <f>VLOOKUP(A71,[1]Общий!$E:$AM,24,0)</f>
        <v>45840</v>
      </c>
      <c r="J71" s="37">
        <f>VLOOKUP(A71,[1]Общий!$E:$AM,25,0)</f>
        <v>45845</v>
      </c>
      <c r="K71" s="29" t="str">
        <f>VLOOKUP(A71,[1]Общий!$E:$AM,26,0)</f>
        <v>Россия</v>
      </c>
      <c r="L71" s="27" t="str">
        <f>VLOOKUP(A71,[1]Общий!$E:$AM,27,0)</f>
        <v>Московская область,
п. им. Цюрупы</v>
      </c>
    </row>
    <row r="72" spans="1:12" s="3" customFormat="1" ht="25.5" x14ac:dyDescent="0.2">
      <c r="A72" s="158">
        <v>27478</v>
      </c>
      <c r="B72" s="160" t="str">
        <f>VLOOKUP(A72,[1]Общий!$E:$F,2,0)</f>
        <v>2084330023031752</v>
      </c>
      <c r="C72" s="21" t="str">
        <f>VLOOKUP(A72,[1]Общий!$E:$AM,18,0)</f>
        <v>ЦФО</v>
      </c>
      <c r="D72" s="32" t="str">
        <f>VLOOKUP(A72,[1]Общий!$E:$AM,19,0)</f>
        <v>Межрегиональные соревнования</v>
      </c>
      <c r="E72" s="4" t="str">
        <f>VLOOKUP(A72,[1]Общий!$E:$AM,20,0)</f>
        <v>Дистанция-на средствах передвижения</v>
      </c>
      <c r="F72" s="141" t="str">
        <f>VLOOKUP(A72,[1]Общий!$E:$AM,21,0)</f>
        <v>Кони</v>
      </c>
      <c r="G72" s="6" t="str">
        <f>VLOOKUP(A72,[1]Общий!$E:$AM,22,0)</f>
        <v>Мужчины, женщины</v>
      </c>
      <c r="H72" s="6" t="str">
        <f>VLOOKUP(A72,[1]Общий!$E:$AM,23,0)</f>
        <v>22 и старше</v>
      </c>
      <c r="I72" s="37">
        <f>VLOOKUP(A72,[1]Общий!$E:$AM,24,0)</f>
        <v>45841</v>
      </c>
      <c r="J72" s="37">
        <f>VLOOKUP(A72,[1]Общий!$E:$AM,25,0)</f>
        <v>45845</v>
      </c>
      <c r="K72" s="28" t="str">
        <f>VLOOKUP(A72,[1]Общий!$E:$AM,26,0)</f>
        <v>Россия</v>
      </c>
      <c r="L72" s="27" t="str">
        <f>VLOOKUP(A72,[1]Общий!$E:$AM,27,0)</f>
        <v>Владимирская область,
д. Бельцы</v>
      </c>
    </row>
    <row r="73" spans="1:12" s="3" customFormat="1" ht="25.5" x14ac:dyDescent="0.2">
      <c r="A73" s="158">
        <v>26722</v>
      </c>
      <c r="B73" s="160" t="str">
        <f>VLOOKUP(A73,[1]Общий!$E:$F,2,0)</f>
        <v>2084540019031561</v>
      </c>
      <c r="C73" s="21" t="str">
        <f>VLOOKUP(A73,[1]Общий!$E:$AM,18,0)</f>
        <v>СибФО</v>
      </c>
      <c r="D73" s="32" t="str">
        <f>VLOOKUP(A73,[1]Общий!$E:$AM,19,0)</f>
        <v>Чемпионат России</v>
      </c>
      <c r="E73" s="10" t="str">
        <f>VLOOKUP(A73,[1]Общий!$E:$AM,20,0)</f>
        <v>Дистанция-парусная</v>
      </c>
      <c r="F73" s="147">
        <f>VLOOKUP(A73,[1]Общий!$E:$AM,21,0)</f>
        <v>0</v>
      </c>
      <c r="G73" s="6" t="str">
        <f>VLOOKUP(A73,[1]Общий!$E:$AM,22,0)</f>
        <v>Мужчины, женщины</v>
      </c>
      <c r="H73" s="6" t="str">
        <f>VLOOKUP(A73,[1]Общий!$E:$AM,23,0)</f>
        <v>22 и старше</v>
      </c>
      <c r="I73" s="38">
        <f>VLOOKUP(A73,[1]Общий!$E:$AM,24,0)</f>
        <v>45846</v>
      </c>
      <c r="J73" s="38">
        <f>VLOOKUP(A73,[1]Общий!$E:$AM,25,0)</f>
        <v>45849</v>
      </c>
      <c r="K73" s="29" t="str">
        <f>VLOOKUP(A73,[1]Общий!$E:$AM,26,0)</f>
        <v>Россия</v>
      </c>
      <c r="L73" s="27" t="str">
        <f>VLOOKUP(A73,[1]Общий!$E:$AM,27,0)</f>
        <v>Новосибирская область,
п. Боровое</v>
      </c>
    </row>
    <row r="74" spans="1:12" s="3" customFormat="1" ht="25.5" x14ac:dyDescent="0.2">
      <c r="A74" s="158">
        <v>26724</v>
      </c>
      <c r="B74" s="160" t="str">
        <f>VLOOKUP(A74,[1]Общий!$E:$F,2,0)</f>
        <v>2084590019031562</v>
      </c>
      <c r="C74" s="21" t="str">
        <f>VLOOKUP(A74,[1]Общий!$E:$AM,18,0)</f>
        <v>ПФО</v>
      </c>
      <c r="D74" s="32" t="str">
        <f>VLOOKUP(A74,[1]Общий!$E:$AM,19,0)</f>
        <v>Чемпионат России</v>
      </c>
      <c r="E74" s="10" t="str">
        <f>VLOOKUP(A74,[1]Общий!$E:$AM,20,0)</f>
        <v>Северная ходьба</v>
      </c>
      <c r="F74" s="143">
        <f>VLOOKUP(A74,[1]Общий!$E:$AM,21,0)</f>
        <v>0</v>
      </c>
      <c r="G74" s="6" t="str">
        <f>VLOOKUP(A74,[1]Общий!$E:$AM,22,0)</f>
        <v>Мужчины, женщины</v>
      </c>
      <c r="H74" s="6" t="str">
        <f>VLOOKUP(A74,[1]Общий!$E:$AM,23,0)</f>
        <v>18 и старше</v>
      </c>
      <c r="I74" s="36">
        <f>VLOOKUP(A74,[1]Общий!$E:$AM,24,0)</f>
        <v>45862</v>
      </c>
      <c r="J74" s="36">
        <f>VLOOKUP(A74,[1]Общий!$E:$AM,25,0)</f>
        <v>45865</v>
      </c>
      <c r="K74" s="28" t="str">
        <f>VLOOKUP(A74,[1]Общий!$E:$AM,26,0)</f>
        <v>Россия</v>
      </c>
      <c r="L74" s="57" t="str">
        <f>VLOOKUP(A74,[1]Общий!$E:$AM,27,0)</f>
        <v>Пермский край,
г. Пермь</v>
      </c>
    </row>
    <row r="75" spans="1:12" s="3" customFormat="1" ht="63.75" x14ac:dyDescent="0.2">
      <c r="A75" s="158">
        <v>26727</v>
      </c>
      <c r="B75" s="160" t="str">
        <f>VLOOKUP(A75,[1]Общий!$E:$F,2,0)</f>
        <v>2084500019033984</v>
      </c>
      <c r="C75" s="25" t="str">
        <f>VLOOKUP(A75,[1]Общий!$E:$AM,18,0)</f>
        <v>ЦФО</v>
      </c>
      <c r="D75" s="32" t="str">
        <f>VLOOKUP(A75,[1]Общий!$E:$AM,19,0)</f>
        <v>Чемпионат России</v>
      </c>
      <c r="E75" s="4" t="str">
        <f>VLOOKUP(A75,[1]Общий!$E:$AM,20,0)</f>
        <v xml:space="preserve">Дистанция-водная-каяк;
дистанция-водная-байдарка;
дистанция-водная-катамаран 2;
дистанция-водная-катамаран 4;
дистанция-водная-командная гонка </v>
      </c>
      <c r="F75" s="143">
        <f>VLOOKUP(A75,[1]Общий!$E:$AM,21,0)</f>
        <v>0</v>
      </c>
      <c r="G75" s="6" t="str">
        <f>VLOOKUP(A75,[1]Общий!$E:$AM,22,0)</f>
        <v>Мужчины, женщины</v>
      </c>
      <c r="H75" s="6" t="str">
        <f>VLOOKUP(A75,[1]Общий!$E:$AM,23,0)</f>
        <v>22 и старше</v>
      </c>
      <c r="I75" s="37">
        <f>VLOOKUP(A75,[1]Общий!$E:$AM,24,0)</f>
        <v>45877</v>
      </c>
      <c r="J75" s="37">
        <f>VLOOKUP(A75,[1]Общий!$E:$AM,25,0)</f>
        <v>45881</v>
      </c>
      <c r="K75" s="28" t="str">
        <f>VLOOKUP(A75,[1]Общий!$E:$AM,26,0)</f>
        <v>Россия</v>
      </c>
      <c r="L75" s="27" t="str">
        <f>VLOOKUP(A75,[1]Общий!$E:$AM,27,0)</f>
        <v>Московская область, 
р.п. Богородское</v>
      </c>
    </row>
    <row r="76" spans="1:12" ht="25.5" x14ac:dyDescent="0.2">
      <c r="A76" s="158">
        <v>27435</v>
      </c>
      <c r="B76" s="160" t="str">
        <f>VLOOKUP(A76,[1]Общий!$E:$F,2,0)</f>
        <v>2084250017031718</v>
      </c>
      <c r="C76" s="21" t="str">
        <f>VLOOKUP(A76,[1]Общий!$E:$AM,18,0)</f>
        <v>ДВФО</v>
      </c>
      <c r="D76" s="32" t="str">
        <f>VLOOKUP(A76,[1]Общий!$E:$AM,19,0)</f>
        <v>Чемпионат Дальневосточного федерального округа</v>
      </c>
      <c r="E76" s="10" t="str">
        <f>VLOOKUP(A76,[1]Общий!$E:$AM,20,0)</f>
        <v>Дистанция-парусная</v>
      </c>
      <c r="F76" s="141">
        <f>VLOOKUP(A76,[1]Общий!$E:$AM,21,0)</f>
        <v>0</v>
      </c>
      <c r="G76" s="6" t="str">
        <f>VLOOKUP(A76,[1]Общий!$E:$AM,22,0)</f>
        <v>Мужчины, женщины</v>
      </c>
      <c r="H76" s="6" t="str">
        <f>VLOOKUP(A76,[1]Общий!$E:$AM,23,0)</f>
        <v>22 и старше</v>
      </c>
      <c r="I76" s="37">
        <f>VLOOKUP(A76,[1]Общий!$E:$AM,24,0)</f>
        <v>45885</v>
      </c>
      <c r="J76" s="37">
        <f>VLOOKUP(A76,[1]Общий!$E:$AM,25,0)</f>
        <v>45889</v>
      </c>
      <c r="K76" s="29" t="str">
        <f>VLOOKUP(A76,[1]Общий!$E:$AM,26,0)</f>
        <v>Россия</v>
      </c>
      <c r="L76" s="27" t="str">
        <f>VLOOKUP(A76,[1]Общий!$E:$AM,27,0)</f>
        <v>Приморский край,
г. Владивосток</v>
      </c>
    </row>
    <row r="77" spans="1:12" s="3" customFormat="1" ht="38.25" x14ac:dyDescent="0.2">
      <c r="A77" s="158">
        <v>26730</v>
      </c>
      <c r="B77" s="160" t="str">
        <f>VLOOKUP(A77,[1]Общий!$E:$F,2,0)</f>
        <v>2084220019031563</v>
      </c>
      <c r="C77" s="21" t="str">
        <f>VLOOKUP(A77,[1]Общий!$E:$AM,18,0)</f>
        <v>СибФО</v>
      </c>
      <c r="D77" s="32" t="str">
        <f>VLOOKUP(A77,[1]Общий!$E:$AM,19,0)</f>
        <v>Чемпионат России</v>
      </c>
      <c r="E77" s="10" t="str">
        <f>VLOOKUP(A77,[1]Общий!$E:$AM,20,0)</f>
        <v xml:space="preserve">Дистанция-пешеходная;
дистанция-пешеходная-связка;
дистанция-пешеходная-группа </v>
      </c>
      <c r="F77" s="146">
        <f>VLOOKUP(A77,[1]Общий!$E:$AM,21,0)</f>
        <v>0</v>
      </c>
      <c r="G77" s="6" t="str">
        <f>VLOOKUP(A77,[1]Общий!$E:$AM,22,0)</f>
        <v>Мужчины, женщины</v>
      </c>
      <c r="H77" s="6" t="str">
        <f>VLOOKUP(A77,[1]Общий!$E:$AM,23,0)</f>
        <v>22 и старше</v>
      </c>
      <c r="I77" s="37">
        <f>VLOOKUP(A77,[1]Общий!$E:$AM,24,0)</f>
        <v>45892</v>
      </c>
      <c r="J77" s="37">
        <f>VLOOKUP(A77,[1]Общий!$E:$AM,25,0)</f>
        <v>45898</v>
      </c>
      <c r="K77" s="29" t="str">
        <f>VLOOKUP(A77,[1]Общий!$E:$AM,26,0)</f>
        <v>Россия</v>
      </c>
      <c r="L77" s="57" t="str">
        <f>VLOOKUP(A77,[1]Общий!$E:$AM,27,0)</f>
        <v>Алтайский край,
с. Нижнекаянча</v>
      </c>
    </row>
    <row r="78" spans="1:12" ht="51" x14ac:dyDescent="0.2">
      <c r="A78" s="158">
        <v>27482</v>
      </c>
      <c r="B78" s="160" t="str">
        <f>VLOOKUP(A78,[1]Общий!$E:$F,2,0)</f>
        <v>2084500023033983</v>
      </c>
      <c r="C78" s="21" t="str">
        <f>VLOOKUP(A78,[1]Общий!$E:$AM,18,0)</f>
        <v>ЦФО</v>
      </c>
      <c r="D78" s="32" t="str">
        <f>VLOOKUP(A78,[1]Общий!$E:$AM,19,0)</f>
        <v>Межрегиональные соревнования</v>
      </c>
      <c r="E78" s="4" t="str">
        <f>VLOOKUP(A78,[1]Общий!$E:$AM,20,0)</f>
        <v xml:space="preserve">Дистанция-водная-каяк;
дистанция-водная-байдарка;
дистанция-водная-катамаран 2;
дистанция-водная-командная гонка </v>
      </c>
      <c r="F78" s="141">
        <f>VLOOKUP(A78,[1]Общий!$E:$AM,21,0)</f>
        <v>0</v>
      </c>
      <c r="G78" s="6" t="str">
        <f>VLOOKUP(A78,[1]Общий!$E:$AM,22,0)</f>
        <v>Мужчины, женщины</v>
      </c>
      <c r="H78" s="6" t="str">
        <f>VLOOKUP(A78,[1]Общий!$E:$AM,23,0)</f>
        <v>22 и старше</v>
      </c>
      <c r="I78" s="37">
        <f>VLOOKUP(A78,[1]Общий!$E:$AM,24,0)</f>
        <v>45898</v>
      </c>
      <c r="J78" s="37">
        <f>VLOOKUP(A78,[1]Общий!$E:$AM,25,0)</f>
        <v>45900</v>
      </c>
      <c r="K78" s="28" t="str">
        <f>VLOOKUP(A78,[1]Общий!$E:$AM,26,0)</f>
        <v>Россия</v>
      </c>
      <c r="L78" s="27" t="str">
        <f>VLOOKUP(A78,[1]Общий!$E:$AM,27,0)</f>
        <v>Московская область, 
с. Царево</v>
      </c>
    </row>
    <row r="79" spans="1:12" s="3" customFormat="1" ht="38.25" x14ac:dyDescent="0.2">
      <c r="A79" s="158">
        <v>27395</v>
      </c>
      <c r="B79" s="160" t="str">
        <f>VLOOKUP(A79,[1]Общий!$E:$F,2,0)</f>
        <v>2084560021031686</v>
      </c>
      <c r="C79" s="21" t="str">
        <f>VLOOKUP(A79,[1]Общий!$E:$AM,18,0)</f>
        <v>ПФО</v>
      </c>
      <c r="D79" s="32" t="str">
        <f>VLOOKUP(A79,[1]Общий!$E:$AM,19,0)</f>
        <v>Всероссийские соревнования</v>
      </c>
      <c r="E79" s="10" t="str">
        <f>VLOOKUP(A79,[1]Общий!$E:$AM,20,0)</f>
        <v>Дистанция-на средствах передвижения;
дистанция-на средствах передвижения-группа</v>
      </c>
      <c r="F79" s="143" t="str">
        <f>VLOOKUP(A79,[1]Общий!$E:$AM,21,0)</f>
        <v>Вело</v>
      </c>
      <c r="G79" s="6" t="str">
        <f>VLOOKUP(A79,[1]Общий!$E:$AM,22,0)</f>
        <v>Мужчины, женщины</v>
      </c>
      <c r="H79" s="6" t="str">
        <f>VLOOKUP(A79,[1]Общий!$E:$AM,23,0)</f>
        <v>22 и старше</v>
      </c>
      <c r="I79" s="37">
        <f>VLOOKUP(A79,[1]Общий!$E:$AM,24,0)</f>
        <v>45904</v>
      </c>
      <c r="J79" s="37">
        <f>VLOOKUP(A79,[1]Общий!$E:$AM,25,0)</f>
        <v>45908</v>
      </c>
      <c r="K79" s="29" t="str">
        <f>VLOOKUP(A79,[1]Общий!$E:$AM,26,0)</f>
        <v>Россия</v>
      </c>
      <c r="L79" s="27" t="str">
        <f>VLOOKUP(A79,[1]Общий!$E:$AM,27,0)</f>
        <v>Оренбургская область,
г. Оренбург</v>
      </c>
    </row>
    <row r="80" spans="1:12" s="11" customFormat="1" ht="25.5" x14ac:dyDescent="0.2">
      <c r="A80" s="158">
        <v>27436</v>
      </c>
      <c r="B80" s="160" t="str">
        <f>VLOOKUP(A80,[1]Общий!$E:$F,2,0)</f>
        <v>2084290017031719</v>
      </c>
      <c r="C80" s="21" t="str">
        <f>VLOOKUP(A80,[1]Общий!$E:$AM,18,0)</f>
        <v>СЗФО</v>
      </c>
      <c r="D80" s="32" t="str">
        <f>VLOOKUP(A80,[1]Общий!$E:$AM,19,0)</f>
        <v>Чемпионат Северо-Западного федерального округа</v>
      </c>
      <c r="E80" s="44" t="str">
        <f>VLOOKUP(A80,[1]Общий!$E:$AM,20,0)</f>
        <v>Северная ходьба</v>
      </c>
      <c r="F80" s="133">
        <f>VLOOKUP(A80,[1]Общий!$E:$AM,21,0)</f>
        <v>0</v>
      </c>
      <c r="G80" s="40" t="str">
        <f>VLOOKUP(A80,[1]Общий!$E:$AM,22,0)</f>
        <v>Мужчины, женщины</v>
      </c>
      <c r="H80" s="40" t="str">
        <f>VLOOKUP(A80,[1]Общий!$E:$AM,23,0)</f>
        <v>18 и старше</v>
      </c>
      <c r="I80" s="38">
        <f>VLOOKUP(A80,[1]Общий!$E:$AM,24,0)</f>
        <v>45919</v>
      </c>
      <c r="J80" s="38">
        <f>VLOOKUP(A80,[1]Общий!$E:$AM,25,0)</f>
        <v>45919</v>
      </c>
      <c r="K80" s="29" t="str">
        <f>VLOOKUP(A80,[1]Общий!$E:$AM,26,0)</f>
        <v>Россия</v>
      </c>
      <c r="L80" s="27" t="str">
        <f>VLOOKUP(A80,[1]Общий!$E:$AM,27,0)</f>
        <v>Архангельская область,
д. Кононовская</v>
      </c>
    </row>
    <row r="81" spans="1:12" ht="25.5" x14ac:dyDescent="0.2">
      <c r="A81" s="158">
        <v>27122</v>
      </c>
      <c r="B81" s="160" t="str">
        <f>VLOOKUP(A81,[1]Общий!$E:$F,2,0)</f>
        <v>2084290020031569</v>
      </c>
      <c r="C81" s="21" t="str">
        <f>VLOOKUP(A81,[1]Общий!$E:$AM,18,0)</f>
        <v>СЗФО</v>
      </c>
      <c r="D81" s="32" t="str">
        <f>VLOOKUP(A81,[1]Общий!$E:$AM,19,0)</f>
        <v>Кубок России</v>
      </c>
      <c r="E81" s="4" t="str">
        <f>VLOOKUP(A81,[1]Общий!$E:$AM,20,0)</f>
        <v>Северная ходьба</v>
      </c>
      <c r="F81" s="143" t="str">
        <f>VLOOKUP(A81,[1]Общий!$E:$AM,21,0)</f>
        <v>финал</v>
      </c>
      <c r="G81" s="6" t="str">
        <f>VLOOKUP(A81,[1]Общий!$E:$AM,22,0)</f>
        <v>Мужчины, женщины</v>
      </c>
      <c r="H81" s="6" t="str">
        <f>VLOOKUP(A81,[1]Общий!$E:$AM,23,0)</f>
        <v>18 и старше</v>
      </c>
      <c r="I81" s="37">
        <f>VLOOKUP(A81,[1]Общий!$E:$AM,24,0)</f>
        <v>45920</v>
      </c>
      <c r="J81" s="37">
        <f>VLOOKUP(A81,[1]Общий!$E:$AM,25,0)</f>
        <v>45922</v>
      </c>
      <c r="K81" s="28" t="str">
        <f>VLOOKUP(A81,[1]Общий!$E:$AM,26,0)</f>
        <v>Россия</v>
      </c>
      <c r="L81" s="27" t="str">
        <f>VLOOKUP(A81,[1]Общий!$E:$AM,27,0)</f>
        <v>Архангельская область,
д. Кононовская</v>
      </c>
    </row>
    <row r="82" spans="1:12" ht="25.5" x14ac:dyDescent="0.2">
      <c r="A82" s="158">
        <v>27399</v>
      </c>
      <c r="B82" s="160" t="str">
        <f>VLOOKUP(A82,[1]Общий!$E:$F,2,0)</f>
        <v>2084770021031688</v>
      </c>
      <c r="C82" s="21" t="str">
        <f>VLOOKUP(A82,[1]Общий!$E:$AM,18,0)</f>
        <v>ЦФО</v>
      </c>
      <c r="D82" s="32" t="str">
        <f>VLOOKUP(A82,[1]Общий!$E:$AM,19,0)</f>
        <v>Всероссийские соревнования</v>
      </c>
      <c r="E82" s="4" t="str">
        <f>VLOOKUP(A82,[1]Общий!$E:$AM,20,0)</f>
        <v xml:space="preserve">Дистанция-пешеходная-группа </v>
      </c>
      <c r="F82" s="143">
        <f>VLOOKUP(A82,[1]Общий!$E:$AM,21,0)</f>
        <v>0</v>
      </c>
      <c r="G82" s="6" t="str">
        <f>VLOOKUP(A82,[1]Общий!$E:$AM,22,0)</f>
        <v>Мужчины, женщины</v>
      </c>
      <c r="H82" s="6" t="str">
        <f>VLOOKUP(A82,[1]Общий!$E:$AM,23,0)</f>
        <v>22 и старше</v>
      </c>
      <c r="I82" s="37">
        <f>VLOOKUP(A82,[1]Общий!$E:$AM,24,0)</f>
        <v>45919</v>
      </c>
      <c r="J82" s="37">
        <f>VLOOKUP(A82,[1]Общий!$E:$AM,25,0)</f>
        <v>45922</v>
      </c>
      <c r="K82" s="28" t="str">
        <f>VLOOKUP(A82,[1]Общий!$E:$AM,26,0)</f>
        <v>Россия</v>
      </c>
      <c r="L82" s="27" t="str">
        <f>VLOOKUP(A82,[1]Общий!$E:$AM,27,0)</f>
        <v>г. Москва</v>
      </c>
    </row>
    <row r="83" spans="1:12" ht="38.25" x14ac:dyDescent="0.2">
      <c r="A83" s="158">
        <v>26732</v>
      </c>
      <c r="B83" s="160" t="str">
        <f>VLOOKUP(A83,[1]Общий!$E:$F,2,0)</f>
        <v>2084580019031564</v>
      </c>
      <c r="C83" s="21" t="str">
        <f>VLOOKUP(A83,[1]Общий!$E:$AM,18,0)</f>
        <v>ПФО</v>
      </c>
      <c r="D83" s="32" t="str">
        <f>VLOOKUP(A83,[1]Общий!$E:$AM,19,0)</f>
        <v>Чемпионат России</v>
      </c>
      <c r="E83" s="32" t="str">
        <f>VLOOKUP(A83,[1]Общий!$E:$AM,20,0)</f>
        <v>Дистанция-на средствах передвижения;
дистанция-на средствах передвижения-группа</v>
      </c>
      <c r="F83" s="148" t="str">
        <f>VLOOKUP(A83,[1]Общий!$E:$AM,21,0)</f>
        <v>Вело</v>
      </c>
      <c r="G83" s="40" t="str">
        <f>VLOOKUP(A83,[1]Общий!$E:$AM,22,0)</f>
        <v>Мужчины, женщины</v>
      </c>
      <c r="H83" s="40" t="str">
        <f>VLOOKUP(A83,[1]Общий!$E:$AM,23,0)</f>
        <v>22 и старше</v>
      </c>
      <c r="I83" s="37">
        <f>VLOOKUP(A83,[1]Общий!$E:$AM,24,0)</f>
        <v>45931</v>
      </c>
      <c r="J83" s="37">
        <f>VLOOKUP(A83,[1]Общий!$E:$AM,25,0)</f>
        <v>45935</v>
      </c>
      <c r="K83" s="28" t="str">
        <f>VLOOKUP(A83,[1]Общий!$E:$AM,26,0)</f>
        <v>Россия</v>
      </c>
      <c r="L83" s="27" t="str">
        <f>VLOOKUP(A83,[1]Общий!$E:$AM,27,0)</f>
        <v>Пензенская область,
г. Пенза</v>
      </c>
    </row>
    <row r="84" spans="1:12" ht="25.5" x14ac:dyDescent="0.2">
      <c r="A84" s="158">
        <v>27396</v>
      </c>
      <c r="B84" s="160" t="str">
        <f>VLOOKUP(A84,[1]Общий!$E:$F,2,0)</f>
        <v>2084340023031787</v>
      </c>
      <c r="C84" s="21" t="str">
        <f>VLOOKUP(A84,[1]Общий!$E:$AM,18,0)</f>
        <v>ЮФО</v>
      </c>
      <c r="D84" s="32" t="str">
        <f>VLOOKUP(A84,[1]Общий!$E:$AM,19,0)</f>
        <v>Межрегиональные соревнования</v>
      </c>
      <c r="E84" s="32" t="str">
        <f>VLOOKUP(A84,[1]Общий!$E:$AM,20,0)</f>
        <v>Дистанция-пешеходная;
дистанция-пешеходная-связка</v>
      </c>
      <c r="F84" s="148">
        <f>VLOOKUP(A84,[1]Общий!$E:$AM,21,0)</f>
        <v>0</v>
      </c>
      <c r="G84" s="40" t="str">
        <f>VLOOKUP(A84,[1]Общий!$E:$AM,22,0)</f>
        <v>Мужчины, женщины</v>
      </c>
      <c r="H84" s="40" t="str">
        <f>VLOOKUP(A84,[1]Общий!$E:$AM,23,0)</f>
        <v>22 и старше</v>
      </c>
      <c r="I84" s="37">
        <f>VLOOKUP(A84,[1]Общий!$E:$AM,24,0)</f>
        <v>45931</v>
      </c>
      <c r="J84" s="37">
        <f>VLOOKUP(A84,[1]Общий!$E:$AM,25,0)</f>
        <v>45936</v>
      </c>
      <c r="K84" s="28" t="str">
        <f>VLOOKUP(A84,[1]Общий!$E:$AM,26,0)</f>
        <v>Россия</v>
      </c>
      <c r="L84" s="27" t="str">
        <f>VLOOKUP(A84,[1]Общий!$E:$AM,27,0)</f>
        <v>Волгоградская область,
г. Камышин</v>
      </c>
    </row>
    <row r="85" spans="1:12" ht="38.25" x14ac:dyDescent="0.2">
      <c r="A85" s="158">
        <v>20487</v>
      </c>
      <c r="B85" s="160" t="str">
        <f>VLOOKUP(A85,[1]Общий!$E:$F,2,0)</f>
        <v>2084020021031689</v>
      </c>
      <c r="C85" s="21" t="str">
        <f>VLOOKUP(A85,[1]Общий!$E:$AM,18,0)</f>
        <v>ПФО</v>
      </c>
      <c r="D85" s="32" t="str">
        <f>VLOOKUP(A85,[1]Общий!$E:$AM,19,0)</f>
        <v>Всероссийские соревнования</v>
      </c>
      <c r="E85" s="10" t="str">
        <f>VLOOKUP(A85,[1]Общий!$E:$AM,20,0)</f>
        <v xml:space="preserve">Дистанция-пешеходная;
дистанция-пешеходная-связка;
дистанция-пешеходная-группа </v>
      </c>
      <c r="F85" s="147">
        <f>VLOOKUP(A85,[1]Общий!$E:$AM,21,0)</f>
        <v>0</v>
      </c>
      <c r="G85" s="6" t="str">
        <f>VLOOKUP(A85,[1]Общий!$E:$AM,22,0)</f>
        <v>Мужчины, женщины</v>
      </c>
      <c r="H85" s="6" t="str">
        <f>VLOOKUP(A85,[1]Общий!$E:$AM,23,0)</f>
        <v>22 и старше</v>
      </c>
      <c r="I85" s="37">
        <f>VLOOKUP(A85,[1]Общий!$E:$AM,24,0)</f>
        <v>45938</v>
      </c>
      <c r="J85" s="37">
        <f>VLOOKUP(A85,[1]Общий!$E:$AM,25,0)</f>
        <v>45943</v>
      </c>
      <c r="K85" s="29" t="str">
        <f>VLOOKUP(A85,[1]Общий!$E:$AM,26,0)</f>
        <v>Россия</v>
      </c>
      <c r="L85" s="27" t="str">
        <f>VLOOKUP(A85,[1]Общий!$E:$AM,27,0)</f>
        <v>Республика Башкортостан,
д. Глумилино</v>
      </c>
    </row>
    <row r="86" spans="1:12" ht="25.5" x14ac:dyDescent="0.2">
      <c r="A86" s="158">
        <v>27402</v>
      </c>
      <c r="B86" s="160" t="str">
        <f>VLOOKUP(A86,[1]Общий!$E:$F,2,0)</f>
        <v>2084770021031693</v>
      </c>
      <c r="C86" s="21" t="str">
        <f>VLOOKUP(A86,[1]Общий!$E:$AM,18,0)</f>
        <v>ЦФО</v>
      </c>
      <c r="D86" s="32" t="str">
        <f>VLOOKUP(A86,[1]Общий!$E:$AM,19,0)</f>
        <v>Всероссийские соревнования</v>
      </c>
      <c r="E86" s="4" t="str">
        <f>VLOOKUP(A86,[1]Общий!$E:$AM,20,0)</f>
        <v>Дистанция-пешеходная</v>
      </c>
      <c r="F86" s="143">
        <f>VLOOKUP(A86,[1]Общий!$E:$AM,21,0)</f>
        <v>0</v>
      </c>
      <c r="G86" s="6" t="str">
        <f>VLOOKUP(A86,[1]Общий!$E:$AM,22,0)</f>
        <v>Мужчины, женщины</v>
      </c>
      <c r="H86" s="6" t="str">
        <f>VLOOKUP(A86,[1]Общий!$E:$AM,23,0)</f>
        <v>22 и старше</v>
      </c>
      <c r="I86" s="37">
        <f>VLOOKUP(A86,[1]Общий!$E:$AM,24,0)</f>
        <v>45947</v>
      </c>
      <c r="J86" s="37">
        <f>VLOOKUP(A86,[1]Общий!$E:$AM,25,0)</f>
        <v>45950</v>
      </c>
      <c r="K86" s="28" t="str">
        <f>VLOOKUP(A86,[1]Общий!$E:$AM,26,0)</f>
        <v>Россия</v>
      </c>
      <c r="L86" s="27" t="str">
        <f>VLOOKUP(A86,[1]Общий!$E:$AM,27,0)</f>
        <v>г. Москва</v>
      </c>
    </row>
    <row r="87" spans="1:12" ht="25.5" x14ac:dyDescent="0.2">
      <c r="A87" s="158">
        <v>27484</v>
      </c>
      <c r="B87" s="160" t="str">
        <f>VLOOKUP(A87,[1]Общий!$E:$F,2,0)</f>
        <v>2084580023031754</v>
      </c>
      <c r="C87" s="21" t="str">
        <f>VLOOKUP(A87,[1]Общий!$E:$AM,18,0)</f>
        <v>ПФО</v>
      </c>
      <c r="D87" s="32" t="str">
        <f>VLOOKUP(A87,[1]Общий!$E:$AM,19,0)</f>
        <v>Межрегиональные соревнования</v>
      </c>
      <c r="E87" s="32" t="str">
        <f>VLOOKUP(A87,[1]Общий!$E:$AM,20,0)</f>
        <v>Дистанция-пешеходная;
дистанция-пешеходная-связка</v>
      </c>
      <c r="F87" s="143">
        <f>VLOOKUP(A87,[1]Общий!$E:$AM,21,0)</f>
        <v>0</v>
      </c>
      <c r="G87" s="6" t="str">
        <f>VLOOKUP(A87,[1]Общий!$E:$AM,22,0)</f>
        <v>Мужчины, женщины</v>
      </c>
      <c r="H87" s="6" t="str">
        <f>VLOOKUP(A87,[1]Общий!$E:$AM,23,0)</f>
        <v>22 и старше</v>
      </c>
      <c r="I87" s="37">
        <f>VLOOKUP(A87,[1]Общий!$E:$AM,24,0)</f>
        <v>45951</v>
      </c>
      <c r="J87" s="37">
        <f>VLOOKUP(A87,[1]Общий!$E:$AM,25,0)</f>
        <v>45954</v>
      </c>
      <c r="K87" s="28" t="str">
        <f>VLOOKUP(A87,[1]Общий!$E:$AM,26,0)</f>
        <v>Россия</v>
      </c>
      <c r="L87" s="27" t="str">
        <f>VLOOKUP(A87,[1]Общий!$E:$AM,27,0)</f>
        <v>Пензенская область,
г. Пенза</v>
      </c>
    </row>
    <row r="88" spans="1:12" ht="25.5" x14ac:dyDescent="0.2">
      <c r="A88" s="158">
        <v>27486</v>
      </c>
      <c r="B88" s="160" t="str">
        <f>VLOOKUP(A88,[1]Общий!$E:$F,2,0)</f>
        <v>2084010023031756</v>
      </c>
      <c r="C88" s="21" t="str">
        <f>VLOOKUP(A88,[1]Общий!$E:$AM,18,0)</f>
        <v>ЮФО</v>
      </c>
      <c r="D88" s="32" t="str">
        <f>VLOOKUP(A88,[1]Общий!$E:$AM,19,0)</f>
        <v>Межрегиональные соревнования</v>
      </c>
      <c r="E88" s="32" t="str">
        <f>VLOOKUP(A88,[1]Общий!$E:$AM,20,0)</f>
        <v>Дистанция-пешеходная;
дистанция-пешеходная-связка</v>
      </c>
      <c r="F88" s="147">
        <f>VLOOKUP(A88,[1]Общий!$E:$AM,21,0)</f>
        <v>0</v>
      </c>
      <c r="G88" s="6" t="str">
        <f>VLOOKUP(A88,[1]Общий!$E:$AM,22,0)</f>
        <v>Мужчины, женщины</v>
      </c>
      <c r="H88" s="6" t="str">
        <f>VLOOKUP(A88,[1]Общий!$E:$AM,23,0)</f>
        <v>22 и старше</v>
      </c>
      <c r="I88" s="37">
        <f>VLOOKUP(A88,[1]Общий!$E:$AM,24,0)</f>
        <v>45953</v>
      </c>
      <c r="J88" s="37">
        <f>VLOOKUP(A88,[1]Общий!$E:$AM,25,0)</f>
        <v>45956</v>
      </c>
      <c r="K88" s="29" t="str">
        <f>VLOOKUP(A88,[1]Общий!$E:$AM,26,0)</f>
        <v>Россия</v>
      </c>
      <c r="L88" s="27" t="str">
        <f>VLOOKUP(A88,[1]Общий!$E:$AM,27,0)</f>
        <v>Республика Адыгея,
ст. Даховская</v>
      </c>
    </row>
    <row r="89" spans="1:12" s="3" customFormat="1" ht="25.5" x14ac:dyDescent="0.2">
      <c r="A89" s="158">
        <v>27405</v>
      </c>
      <c r="B89" s="160" t="str">
        <f>VLOOKUP(A89,[1]Общий!$E:$F,2,0)</f>
        <v>2084160021031694</v>
      </c>
      <c r="C89" s="21" t="str">
        <f>VLOOKUP(A89,[1]Общий!$E:$AM,18,0)</f>
        <v>ПФО</v>
      </c>
      <c r="D89" s="32" t="str">
        <f>VLOOKUP(A89,[1]Общий!$E:$AM,19,0)</f>
        <v>Всероссийские соревнования</v>
      </c>
      <c r="E89" s="32" t="str">
        <f>VLOOKUP(A89,[1]Общий!$E:$AM,20,0)</f>
        <v>Дистанция-на средствах передвижения</v>
      </c>
      <c r="F89" s="147" t="str">
        <f>VLOOKUP(A89,[1]Общий!$E:$AM,21,0)</f>
        <v>Кони</v>
      </c>
      <c r="G89" s="6" t="str">
        <f>VLOOKUP(A89,[1]Общий!$E:$AM,22,0)</f>
        <v>Мужчины, женщины</v>
      </c>
      <c r="H89" s="6" t="str">
        <f>VLOOKUP(A89,[1]Общий!$E:$AM,23,0)</f>
        <v>22 и старше</v>
      </c>
      <c r="I89" s="37">
        <f>VLOOKUP(A89,[1]Общий!$E:$AM,24,0)</f>
        <v>45953</v>
      </c>
      <c r="J89" s="37">
        <f>VLOOKUP(A89,[1]Общий!$E:$AM,25,0)</f>
        <v>45956</v>
      </c>
      <c r="K89" s="29" t="str">
        <f>VLOOKUP(A89,[1]Общий!$E:$AM,26,0)</f>
        <v>Россия</v>
      </c>
      <c r="L89" s="27" t="str">
        <f>VLOOKUP(A89,[1]Общий!$E:$AM,27,0)</f>
        <v>Республика Татарстан,
г. Набережные Челны</v>
      </c>
    </row>
    <row r="90" spans="1:12" ht="38.25" x14ac:dyDescent="0.2">
      <c r="A90" s="158">
        <v>27406</v>
      </c>
      <c r="B90" s="160" t="str">
        <f>VLOOKUP(A90,[1]Общий!$E:$F,2,0)</f>
        <v>2084160021031695</v>
      </c>
      <c r="C90" s="21" t="str">
        <f>VLOOKUP(A90,[1]Общий!$E:$AM,18,0)</f>
        <v>ПФО</v>
      </c>
      <c r="D90" s="32" t="str">
        <f>VLOOKUP(A90,[1]Общий!$E:$AM,19,0)</f>
        <v>Всероссийские соревнования</v>
      </c>
      <c r="E90" s="10" t="str">
        <f>VLOOKUP(A90,[1]Общий!$E:$AM,20,0)</f>
        <v xml:space="preserve">Дистанция-пешеходная;
дистанция-пешеходная-связка;
дистанция-пешеходная-группа </v>
      </c>
      <c r="F90" s="147">
        <f>VLOOKUP(A90,[1]Общий!$E:$AM,21,0)</f>
        <v>0</v>
      </c>
      <c r="G90" s="6" t="str">
        <f>VLOOKUP(A90,[1]Общий!$E:$AM,22,0)</f>
        <v>Мужчины, женщины</v>
      </c>
      <c r="H90" s="6" t="str">
        <f>VLOOKUP(A90,[1]Общий!$E:$AM,23,0)</f>
        <v>22 и старше</v>
      </c>
      <c r="I90" s="37">
        <f>VLOOKUP(A90,[1]Общий!$E:$AM,24,0)</f>
        <v>45960</v>
      </c>
      <c r="J90" s="37">
        <f>VLOOKUP(A90,[1]Общий!$E:$AM,25,0)</f>
        <v>45964</v>
      </c>
      <c r="K90" s="29" t="str">
        <f>VLOOKUP(A90,[1]Общий!$E:$AM,26,0)</f>
        <v>Россия</v>
      </c>
      <c r="L90" s="27" t="str">
        <f>VLOOKUP(A90,[1]Общий!$E:$AM,27,0)</f>
        <v>Республика Татарстан,
г. Набережные Челны</v>
      </c>
    </row>
    <row r="91" spans="1:12" ht="38.25" x14ac:dyDescent="0.2">
      <c r="A91" s="158">
        <v>27502</v>
      </c>
      <c r="B91" s="160" t="str">
        <f>VLOOKUP(A91,[1]Общий!$E:$F,2,0)</f>
        <v>2084510024038883</v>
      </c>
      <c r="C91" s="21" t="str">
        <f>VLOOKUP(A91,[1]Общий!$E:$AM,18,0)</f>
        <v>СЗФО</v>
      </c>
      <c r="D91" s="32" t="str">
        <f>VLOOKUP(A91,[1]Общий!$E:$AM,19,0)</f>
        <v>Учебно-тренировочное мероприятие</v>
      </c>
      <c r="E91" s="32" t="str">
        <f>VLOOKUP(A91,[1]Общий!$E:$AM,20,0)</f>
        <v>Дистанция-лыжная; 
дистанция-лыжная-связка;
дистанция-лыжная-группа</v>
      </c>
      <c r="F91" s="147">
        <f>VLOOKUP(A91,[1]Общий!$E:$AM,21,0)</f>
        <v>0</v>
      </c>
      <c r="G91" s="6" t="str">
        <f>VLOOKUP(A91,[1]Общий!$E:$AM,22,0)</f>
        <v>Мужчины, женщины</v>
      </c>
      <c r="H91" s="6" t="str">
        <f>VLOOKUP(A91,[1]Общий!$E:$AM,23,0)</f>
        <v>22 и старше</v>
      </c>
      <c r="I91" s="37">
        <f>VLOOKUP(A91,[1]Общий!$E:$AM,24,0)</f>
        <v>45978</v>
      </c>
      <c r="J91" s="37">
        <f>VLOOKUP(A91,[1]Общий!$E:$AM,25,0)</f>
        <v>45985</v>
      </c>
      <c r="K91" s="29" t="str">
        <f>VLOOKUP(A91,[1]Общий!$E:$AM,26,0)</f>
        <v>Россия</v>
      </c>
      <c r="L91" s="27" t="str">
        <f>VLOOKUP(A91,[1]Общий!$E:$AM,27,0)</f>
        <v>Мурманская область,
г. Кировск</v>
      </c>
    </row>
    <row r="92" spans="1:12" s="3" customFormat="1" ht="38.25" x14ac:dyDescent="0.2">
      <c r="A92" s="158">
        <v>27491</v>
      </c>
      <c r="B92" s="160" t="str">
        <f>VLOOKUP(A92,[1]Общий!$E:$F,2,0)</f>
        <v>2084590023031763</v>
      </c>
      <c r="C92" s="21" t="str">
        <f>VLOOKUP(A92,[1]Общий!$E:$AM,18,0)</f>
        <v>ПФО</v>
      </c>
      <c r="D92" s="32" t="str">
        <f>VLOOKUP(A92,[1]Общий!$E:$AM,19,0)</f>
        <v>Межрегиональные соревнования</v>
      </c>
      <c r="E92" s="10" t="str">
        <f>VLOOKUP(A92,[1]Общий!$E:$AM,20,0)</f>
        <v xml:space="preserve">Дистанция-пешеходная;
дистанция-пешеходная-связка;
дистанция-пешеходная-группа </v>
      </c>
      <c r="F92" s="145">
        <f>VLOOKUP(A92,[1]Общий!$E:$AM,21,0)</f>
        <v>0</v>
      </c>
      <c r="G92" s="6" t="str">
        <f>VLOOKUP(A92,[1]Общий!$E:$AM,22,0)</f>
        <v>Мужчины, женщины</v>
      </c>
      <c r="H92" s="6" t="str">
        <f>VLOOKUP(A92,[1]Общий!$E:$AM,23,0)</f>
        <v>22 и старше</v>
      </c>
      <c r="I92" s="37">
        <f>VLOOKUP(A92,[1]Общий!$E:$AM,24,0)</f>
        <v>45980</v>
      </c>
      <c r="J92" s="37">
        <f>VLOOKUP(A92,[1]Общий!$E:$AM,25,0)</f>
        <v>45984</v>
      </c>
      <c r="K92" s="29" t="str">
        <f>VLOOKUP(A92,[1]Общий!$E:$AM,26,0)</f>
        <v>Россия</v>
      </c>
      <c r="L92" s="27" t="str">
        <f>VLOOKUP(A92,[1]Общий!$E:$AM,27,0)</f>
        <v>Пермский край,
пос. Марковский</v>
      </c>
    </row>
    <row r="93" spans="1:12" s="3" customFormat="1" ht="38.25" x14ac:dyDescent="0.2">
      <c r="A93" s="158">
        <v>27497</v>
      </c>
      <c r="B93" s="160" t="str">
        <f>VLOOKUP(A93,[1]Общий!$E:$F,2,0)</f>
        <v>2084270023031766</v>
      </c>
      <c r="C93" s="21" t="str">
        <f>VLOOKUP(A93,[1]Общий!$E:$AM,18,0)</f>
        <v>ДВФО</v>
      </c>
      <c r="D93" s="32" t="str">
        <f>VLOOKUP(A93,[1]Общий!$E:$AM,19,0)</f>
        <v>Межрегиональные соревнования</v>
      </c>
      <c r="E93" s="32" t="str">
        <f>VLOOKUP(A93,[1]Общий!$E:$AM,20,0)</f>
        <v xml:space="preserve">Дистанция-пешеходная;
дистанция-пешеходная-связка;
дистанция-пешеходная-группа </v>
      </c>
      <c r="F93" s="147">
        <f>VLOOKUP(A93,[1]Общий!$E:$AM,21,0)</f>
        <v>0</v>
      </c>
      <c r="G93" s="6" t="str">
        <f>VLOOKUP(A93,[1]Общий!$E:$AM,22,0)</f>
        <v>Мужчины, женщины</v>
      </c>
      <c r="H93" s="6" t="str">
        <f>VLOOKUP(A93,[1]Общий!$E:$AM,23,0)</f>
        <v>22 и старше</v>
      </c>
      <c r="I93" s="37">
        <f>VLOOKUP(A93,[1]Общий!$E:$AM,24,0)</f>
        <v>45995</v>
      </c>
      <c r="J93" s="37">
        <f>VLOOKUP(A93,[1]Общий!$E:$AM,25,0)</f>
        <v>45999</v>
      </c>
      <c r="K93" s="29" t="str">
        <f>VLOOKUP(A93,[1]Общий!$E:$AM,26,0)</f>
        <v>Россия</v>
      </c>
      <c r="L93" s="57" t="str">
        <f>VLOOKUP(A93,[1]Общий!$E:$AM,27,0)</f>
        <v>Хабаровский край,
г. Хабаровск</v>
      </c>
    </row>
    <row r="94" spans="1:12" s="3" customFormat="1" ht="38.25" x14ac:dyDescent="0.2">
      <c r="A94" s="158">
        <v>27409</v>
      </c>
      <c r="B94" s="160" t="str">
        <f>VLOOKUP(A94,[1]Общий!$E:$F,2,0)</f>
        <v>2084120021031700</v>
      </c>
      <c r="C94" s="21" t="str">
        <f>VLOOKUP(A94,[1]Общий!$E:$AM,18,0)</f>
        <v>ПФО</v>
      </c>
      <c r="D94" s="32" t="str">
        <f>VLOOKUP(A94,[1]Общий!$E:$AM,19,0)</f>
        <v>Всероссийские соревнования</v>
      </c>
      <c r="E94" s="4" t="str">
        <f>VLOOKUP(A94,[1]Общий!$E:$AM,20,0)</f>
        <v>Дистанция-лыжная; 
дистанция-лыжная-связка;
дистанция-лыжная-группа</v>
      </c>
      <c r="F94" s="143">
        <f>VLOOKUP(A94,[1]Общий!$E:$AM,21,0)</f>
        <v>0</v>
      </c>
      <c r="G94" s="6" t="str">
        <f>VLOOKUP(A94,[1]Общий!$E:$AM,22,0)</f>
        <v>Мужчины, женщины</v>
      </c>
      <c r="H94" s="6" t="str">
        <f>VLOOKUP(A94,[1]Общий!$E:$AM,23,0)</f>
        <v>22 и старше</v>
      </c>
      <c r="I94" s="37">
        <f>VLOOKUP(A94,[1]Общий!$E:$AM,24,0)</f>
        <v>46001</v>
      </c>
      <c r="J94" s="37">
        <f>VLOOKUP(A94,[1]Общий!$E:$AM,25,0)</f>
        <v>46006</v>
      </c>
      <c r="K94" s="7" t="str">
        <f>VLOOKUP(A94,[1]Общий!$E:$AM,26,0)</f>
        <v>Россия</v>
      </c>
      <c r="L94" s="59" t="str">
        <f>VLOOKUP(A94,[1]Общий!$E:$AM,27,0)</f>
        <v>Республика Марий Эл,
д. Корта</v>
      </c>
    </row>
    <row r="95" spans="1:12" s="3" customFormat="1" ht="51" x14ac:dyDescent="0.2">
      <c r="A95" s="158">
        <v>27124</v>
      </c>
      <c r="B95" s="160" t="str">
        <f>VLOOKUP(A95,[1]Общий!$E:$F,2,0)</f>
        <v>2084770020031570</v>
      </c>
      <c r="C95" s="21" t="str">
        <f>VLOOKUP(A95,[1]Общий!$E:$AM,18,0)</f>
        <v>ЦФО</v>
      </c>
      <c r="D95" s="32" t="str">
        <f>VLOOKUP(A95,[1]Общий!$E:$AM,19,0)</f>
        <v>Кубок России</v>
      </c>
      <c r="E95" s="10" t="str">
        <f>VLOOKUP(A95,[1]Общий!$E:$AM,20,0)</f>
        <v>Маршрут-водный (1-6 категория);
маршрут-горный (1-6 категория);
маршрут-на средствах передвижения (1-6 категория)</v>
      </c>
      <c r="F95" s="143" t="str">
        <f>VLOOKUP(A95,[1]Общий!$E:$AM,21,0)</f>
        <v>подведение итогов</v>
      </c>
      <c r="G95" s="6" t="str">
        <f>VLOOKUP(A95,[1]Общий!$E:$AM,22,0)</f>
        <v>Мужчины, женщины</v>
      </c>
      <c r="H95" s="6" t="str">
        <f>VLOOKUP(A95,[1]Общий!$E:$AM,23,0)</f>
        <v>22 и старше</v>
      </c>
      <c r="I95" s="37">
        <f>VLOOKUP(A95,[1]Общий!$E:$AM,24,0)</f>
        <v>46001</v>
      </c>
      <c r="J95" s="37">
        <f>VLOOKUP(A95,[1]Общий!$E:$AM,25,0)</f>
        <v>46006</v>
      </c>
      <c r="K95" s="29" t="str">
        <f>VLOOKUP(A95,[1]Общий!$E:$AM,26,0)</f>
        <v>Россия</v>
      </c>
      <c r="L95" s="27" t="str">
        <f>VLOOKUP(A95,[1]Общий!$E:$AM,27,0)</f>
        <v>г. Москва</v>
      </c>
    </row>
    <row r="96" spans="1:12" s="3" customFormat="1" ht="25.5" x14ac:dyDescent="0.2">
      <c r="A96" s="158">
        <v>27412</v>
      </c>
      <c r="B96" s="160" t="str">
        <f>VLOOKUP(A96,[1]Общий!$E:$F,2,0)</f>
        <v>2084780021033981</v>
      </c>
      <c r="C96" s="21" t="str">
        <f>VLOOKUP(A96,[1]Общий!$E:$AM,18,0)</f>
        <v>СЗФО</v>
      </c>
      <c r="D96" s="34" t="str">
        <f>VLOOKUP(A96,[1]Общий!$E:$AM,19,0)</f>
        <v>Всероссийские соревнования</v>
      </c>
      <c r="E96" s="10" t="str">
        <f>VLOOKUP(A96,[1]Общий!$E:$AM,20,0)</f>
        <v>Дистанция-горная-связка</v>
      </c>
      <c r="F96" s="143">
        <f>VLOOKUP(A96,[1]Общий!$E:$AM,21,0)</f>
        <v>0</v>
      </c>
      <c r="G96" s="6" t="str">
        <f>VLOOKUP(A96,[1]Общий!$E:$AM,22,0)</f>
        <v>Мужчины, женщины</v>
      </c>
      <c r="H96" s="6" t="str">
        <f>VLOOKUP(A96,[1]Общий!$E:$AM,23,0)</f>
        <v>22 и старше</v>
      </c>
      <c r="I96" s="37">
        <f>VLOOKUP(A96,[1]Общий!$E:$AM,24,0)</f>
        <v>46003</v>
      </c>
      <c r="J96" s="37">
        <f>VLOOKUP(A96,[1]Общий!$E:$AM,25,0)</f>
        <v>46005</v>
      </c>
      <c r="K96" s="29" t="str">
        <f>VLOOKUP(A96,[1]Общий!$E:$AM,26,0)</f>
        <v>Россия</v>
      </c>
      <c r="L96" s="27" t="str">
        <f>VLOOKUP(A96,[1]Общий!$E:$AM,27,0)</f>
        <v>г. Санкт-Петербург</v>
      </c>
    </row>
    <row r="97" spans="1:12" s="3" customFormat="1" ht="102" x14ac:dyDescent="0.2">
      <c r="A97" s="158">
        <v>26735</v>
      </c>
      <c r="B97" s="160" t="str">
        <f>VLOOKUP(A97,[1]Общий!$E:$F,2,0)</f>
        <v>2084770019031565</v>
      </c>
      <c r="C97" s="21" t="str">
        <f>VLOOKUP(A97,[1]Общий!$E:$AM,18,0)</f>
        <v>ЦФО</v>
      </c>
      <c r="D97" s="32" t="str">
        <f>VLOOKUP(A97,[1]Общий!$E:$AM,19,0)</f>
        <v>Чемпионат России</v>
      </c>
      <c r="E97" s="4" t="str">
        <f>VLOOKUP(A97,[1]Общий!$E:$AM,20,0)</f>
        <v>Маршрут-пешеходный (1-6 категория);
маршрут-водный (1-6 категория);
маршрут-горный (1-6 категория);
маршрут-на средствах передвижения (1-6 категория);
маршрут-парусный (1-6 категория);
маршрут-лыжный (1-6 категория);
маршрут-спелео (1-6 категория);</v>
      </c>
      <c r="F97" s="143" t="str">
        <f>VLOOKUP(A97,[1]Общий!$E:$AM,21,0)</f>
        <v>подведение итогов</v>
      </c>
      <c r="G97" s="6" t="str">
        <f>VLOOKUP(A97,[1]Общий!$E:$AM,22,0)</f>
        <v>Мужчины, женщины</v>
      </c>
      <c r="H97" s="6" t="str">
        <f>VLOOKUP(A97,[1]Общий!$E:$AM,23,0)</f>
        <v>22 и старше</v>
      </c>
      <c r="I97" s="37">
        <f>VLOOKUP(A97,[1]Общий!$E:$AM,24,0)</f>
        <v>46007</v>
      </c>
      <c r="J97" s="37">
        <f>VLOOKUP(A97,[1]Общий!$E:$AM,25,0)</f>
        <v>46012</v>
      </c>
      <c r="K97" s="28" t="str">
        <f>VLOOKUP(A97,[1]Общий!$E:$AM,26,0)</f>
        <v>Россия</v>
      </c>
      <c r="L97" s="27" t="str">
        <f>VLOOKUP(A97,[1]Общий!$E:$AM,27,0)</f>
        <v>г. Москва</v>
      </c>
    </row>
    <row r="98" spans="1:12" s="3" customFormat="1" ht="39" thickBot="1" x14ac:dyDescent="0.25">
      <c r="A98" s="158">
        <v>27414</v>
      </c>
      <c r="B98" s="160" t="str">
        <f>VLOOKUP(A98,[1]Общий!$E:$F,2,0)</f>
        <v>2084590021031703</v>
      </c>
      <c r="C98" s="21" t="str">
        <f>VLOOKUP(A98,[1]Общий!$E:$AM,18,0)</f>
        <v>ПФО</v>
      </c>
      <c r="D98" s="34" t="str">
        <f>VLOOKUP(A98,[1]Общий!$E:$AM,19,0)</f>
        <v>Всероссийские соревнования</v>
      </c>
      <c r="E98" s="10" t="str">
        <f>VLOOKUP(A98,[1]Общий!$E:$AM,20,0)</f>
        <v xml:space="preserve">Дистанция-пешеходная;
дистанция-пешеходная-связка;
дистанция-пешеходная-группа </v>
      </c>
      <c r="F98" s="143">
        <f>VLOOKUP(A98,[1]Общий!$E:$AM,21,0)</f>
        <v>0</v>
      </c>
      <c r="G98" s="6" t="str">
        <f>VLOOKUP(A98,[1]Общий!$E:$AM,22,0)</f>
        <v>Мужчины, женщины</v>
      </c>
      <c r="H98" s="40" t="str">
        <f>VLOOKUP(A98,[1]Общий!$E:$AM,23,0)</f>
        <v>22 и старше</v>
      </c>
      <c r="I98" s="37">
        <f>VLOOKUP(A98,[1]Общий!$E:$AM,24,0)</f>
        <v>46008</v>
      </c>
      <c r="J98" s="37">
        <f>VLOOKUP(A98,[1]Общий!$E:$AM,25,0)</f>
        <v>46013</v>
      </c>
      <c r="K98" s="29" t="str">
        <f>VLOOKUP(A98,[1]Общий!$E:$AM,26,0)</f>
        <v>Россия</v>
      </c>
      <c r="L98" s="27" t="str">
        <f>VLOOKUP(A98,[1]Общий!$E:$AM,27,0)</f>
        <v>Пермский край,
пос. Марковский</v>
      </c>
    </row>
    <row r="99" spans="1:12" ht="22.5" customHeight="1" thickBot="1" x14ac:dyDescent="0.25">
      <c r="A99" s="43" t="s">
        <v>14</v>
      </c>
      <c r="B99" s="18" t="s">
        <v>14</v>
      </c>
      <c r="C99" s="97"/>
      <c r="D99" s="98" t="s">
        <v>14</v>
      </c>
      <c r="E99" s="99"/>
      <c r="F99" s="149"/>
      <c r="G99" s="99"/>
      <c r="H99" s="100" t="s">
        <v>20</v>
      </c>
      <c r="I99" s="101"/>
      <c r="J99" s="102"/>
      <c r="K99" s="99"/>
      <c r="L99" s="103" t="s">
        <v>14</v>
      </c>
    </row>
    <row r="100" spans="1:12" s="3" customFormat="1" ht="89.25" x14ac:dyDescent="0.2">
      <c r="A100" s="158">
        <v>27127</v>
      </c>
      <c r="B100" s="160" t="str">
        <f>VLOOKUP(A100,[1]Общий!$E:$F,2,0)</f>
        <v>2084000022031572</v>
      </c>
      <c r="C100" s="104" t="str">
        <f>VLOOKUP(A100,[1]Общий!$E:$AM,18,0)</f>
        <v>ЦФО</v>
      </c>
      <c r="D100" s="105" t="str">
        <f>VLOOKUP(A100,[1]Общий!$E:$AM,19,0)</f>
        <v xml:space="preserve">Первенство России </v>
      </c>
      <c r="E100" s="106" t="str">
        <f>VLOOKUP(A100,[1]Общий!$E:$AM,20,0)</f>
        <v>Маршрут-пешеходный (1-6 категория);
маршрут-водный (1-6 категория);
маршрут-горный (1-6 категория);
маршрут-на средствах передвижения (1-6 категория) (велосипед);
маршрут-лыжный (1-6 категория);
маршрут-спелео (1-6 категория);</v>
      </c>
      <c r="F100" s="150">
        <f>VLOOKUP(A100,[1]Общий!$E:$AM,21,0)</f>
        <v>0</v>
      </c>
      <c r="G100" s="107" t="str">
        <f>VLOOKUP(A100,[1]Общий!$E:$AM,22,0)</f>
        <v xml:space="preserve">Юниоры, юниорки </v>
      </c>
      <c r="H100" s="107" t="str">
        <f>VLOOKUP(A100,[1]Общий!$E:$AM,23,0)</f>
        <v>17-21 год</v>
      </c>
      <c r="I100" s="108">
        <f>VLOOKUP(A100,[1]Общий!$E:$AM,24,0)</f>
        <v>45658</v>
      </c>
      <c r="J100" s="108">
        <f>VLOOKUP(A100,[1]Общий!$E:$AM,25,0)</f>
        <v>45996</v>
      </c>
      <c r="K100" s="109" t="str">
        <f>VLOOKUP(A100,[1]Общий!$E:$AM,26,0)</f>
        <v>Россия</v>
      </c>
      <c r="L100" s="110" t="str">
        <f>VLOOKUP(A100,[1]Общий!$E:$AM,27,0)</f>
        <v>По назначению</v>
      </c>
    </row>
    <row r="101" spans="1:12" s="3" customFormat="1" ht="76.5" x14ac:dyDescent="0.2">
      <c r="A101" s="158">
        <v>27443</v>
      </c>
      <c r="B101" s="160" t="str">
        <f>VLOOKUP(A101,[1]Общий!$E:$F,2,0)</f>
        <v>2084000018031720</v>
      </c>
      <c r="C101" s="21" t="str">
        <f>VLOOKUP(A101,[1]Общий!$E:$AM,18,0)</f>
        <v>ПФО</v>
      </c>
      <c r="D101" s="32" t="str">
        <f>VLOOKUP(A101,[1]Общий!$E:$AM,19,0)</f>
        <v>Первенство Приволжского федерального округа</v>
      </c>
      <c r="E101" s="5" t="str">
        <f>VLOOKUP(A101,[1]Общий!$E:$AM,20,0)</f>
        <v>Маршрут-пешеходный (1-6 категория);
маршрут-горный (1-6 категории);
маршрут-водный (1-6 категория);
маршрут-на средствах передвижения (1-6 категория) (велосипед);
маршрут-лыжный (1-6 категория)</v>
      </c>
      <c r="F101" s="141">
        <f>VLOOKUP(A101,[1]Общий!$E:$AM,21,0)</f>
        <v>0</v>
      </c>
      <c r="G101" s="6" t="str">
        <f>VLOOKUP(A101,[1]Общий!$E:$AM,22,0)</f>
        <v xml:space="preserve">Юниоры, юниорки </v>
      </c>
      <c r="H101" s="6" t="str">
        <f>VLOOKUP(A101,[1]Общий!$E:$AM,23,0)</f>
        <v>17-21 год</v>
      </c>
      <c r="I101" s="36">
        <f>VLOOKUP(A101,[1]Общий!$E:$AM,24,0)</f>
        <v>45658</v>
      </c>
      <c r="J101" s="36">
        <f>VLOOKUP(A101,[1]Общий!$E:$AM,25,0)</f>
        <v>45996</v>
      </c>
      <c r="K101" s="28" t="str">
        <f>VLOOKUP(A101,[1]Общий!$E:$AM,26,0)</f>
        <v>Россия</v>
      </c>
      <c r="L101" s="27" t="str">
        <f>VLOOKUP(A101,[1]Общий!$E:$AM,27,0)</f>
        <v>По назначению
(Саратов)</v>
      </c>
    </row>
    <row r="102" spans="1:12" s="3" customFormat="1" ht="114.75" x14ac:dyDescent="0.2">
      <c r="A102" s="158">
        <v>27444</v>
      </c>
      <c r="B102" s="160" t="str">
        <f>VLOOKUP(A102,[1]Общий!$E:$F,2,0)</f>
        <v>2084000018031723</v>
      </c>
      <c r="C102" s="21" t="str">
        <f>VLOOKUP(A102,[1]Общий!$E:$AM,18,0)</f>
        <v>СибФО</v>
      </c>
      <c r="D102" s="32" t="str">
        <f>VLOOKUP(A102,[1]Общий!$E:$AM,19,0)</f>
        <v>Первенство Сибирского федерального округа</v>
      </c>
      <c r="E102" s="10" t="str">
        <f>VLOOKUP(A102,[1]Общий!$E:$AM,20,0)</f>
        <v>Маршрут-пешеходный (1-6 категория);
маршрут-водный (1-6 категория);
маршрут-горный (1-6 категория);
маршрут-лыжный (1-6 категория);
маршрут-спелео (1-6 категория);
маршрут-на средствах передвижения (1-6 категория) (велосипед);
маршрут-комбинированный (1-6  категория)</v>
      </c>
      <c r="F102" s="141">
        <f>VLOOKUP(A102,[1]Общий!$E:$AM,21,0)</f>
        <v>0</v>
      </c>
      <c r="G102" s="6" t="str">
        <f>VLOOKUP(A102,[1]Общий!$E:$AM,22,0)</f>
        <v>Юниоры, юниорки; 
юноши, девушки</v>
      </c>
      <c r="H102" s="8" t="str">
        <f>VLOOKUP(A102,[1]Общий!$E:$AM,23,0)</f>
        <v>17-21 год
13-16 лет</v>
      </c>
      <c r="I102" s="36">
        <f>VLOOKUP(A102,[1]Общий!$E:$AM,24,0)</f>
        <v>45658</v>
      </c>
      <c r="J102" s="36">
        <f>VLOOKUP(A102,[1]Общий!$E:$AM,25,0)</f>
        <v>45996</v>
      </c>
      <c r="K102" s="28" t="str">
        <f>VLOOKUP(A102,[1]Общий!$E:$AM,26,0)</f>
        <v>Россия</v>
      </c>
      <c r="L102" s="27" t="str">
        <f>VLOOKUP(A102,[1]Общий!$E:$AM,27,0)</f>
        <v>По назначению
(Красноярск)</v>
      </c>
    </row>
    <row r="103" spans="1:12" s="3" customFormat="1" ht="38.25" x14ac:dyDescent="0.2">
      <c r="A103" s="158">
        <v>27138</v>
      </c>
      <c r="B103" s="160" t="str">
        <f>VLOOKUP(A103,[1]Общий!$E:$F,2,0)</f>
        <v>2084660021031581</v>
      </c>
      <c r="C103" s="21" t="str">
        <f>VLOOKUP(A103,[1]Общий!$E:$AM,18,0)</f>
        <v>УрФО</v>
      </c>
      <c r="D103" s="32" t="str">
        <f>VLOOKUP(A103,[1]Общий!$E:$AM,19,0)</f>
        <v>Всероссийские соревнования</v>
      </c>
      <c r="E103" s="10" t="str">
        <f>VLOOKUP(A103,[1]Общий!$E:$AM,20,0)</f>
        <v>Дистанция-лыжная; 
дистанция-лыжная-связка;
дистанция-лыжная-группа</v>
      </c>
      <c r="F103" s="145">
        <f>VLOOKUP(A103,[1]Общий!$E:$AM,21,0)</f>
        <v>0</v>
      </c>
      <c r="G103" s="6" t="str">
        <f>VLOOKUP(A103,[1]Общий!$E:$AM,22,0)</f>
        <v>Юниоры, юниорки</v>
      </c>
      <c r="H103" s="6" t="str">
        <f>VLOOKUP(A103,[1]Общий!$E:$AM,23,0)</f>
        <v>16-21 год</v>
      </c>
      <c r="I103" s="37">
        <f>VLOOKUP(A103,[1]Общий!$E:$AM,24,0)</f>
        <v>45680</v>
      </c>
      <c r="J103" s="37">
        <f>VLOOKUP(A103,[1]Общий!$E:$AM,25,0)</f>
        <v>45684</v>
      </c>
      <c r="K103" s="29" t="str">
        <f>VLOOKUP(A103,[1]Общий!$E:$AM,26,0)</f>
        <v>Россия</v>
      </c>
      <c r="L103" s="27" t="str">
        <f>VLOOKUP(A103,[1]Общий!$E:$AM,27,0)</f>
        <v>Свердловская область,
г. Березовский</v>
      </c>
    </row>
    <row r="104" spans="1:12" s="3" customFormat="1" ht="38.25" x14ac:dyDescent="0.2">
      <c r="A104" s="158">
        <v>27139</v>
      </c>
      <c r="B104" s="160" t="str">
        <f>VLOOKUP(A104,[1]Общий!$E:$F,2,0)</f>
        <v>2084660021031580</v>
      </c>
      <c r="C104" s="21" t="str">
        <f>VLOOKUP(A104,[1]Общий!$E:$AM,18,0)</f>
        <v>УрФО</v>
      </c>
      <c r="D104" s="32" t="str">
        <f>VLOOKUP(A104,[1]Общий!$E:$AM,19,0)</f>
        <v>Всероссийские соревнования</v>
      </c>
      <c r="E104" s="10" t="str">
        <f>VLOOKUP(A104,[1]Общий!$E:$AM,20,0)</f>
        <v>Дистанция-лыжная; 
дистанция-лыжная-связка;
дистанция-лыжная-группа</v>
      </c>
      <c r="F104" s="145">
        <f>VLOOKUP(A104,[1]Общий!$E:$AM,21,0)</f>
        <v>0</v>
      </c>
      <c r="G104" s="6" t="str">
        <f>VLOOKUP(A104,[1]Общий!$E:$AM,22,0)</f>
        <v>Юноши, девушки</v>
      </c>
      <c r="H104" s="6" t="str">
        <f>VLOOKUP(A104,[1]Общий!$E:$AM,23,0)</f>
        <v>14-15 лет</v>
      </c>
      <c r="I104" s="37">
        <f>VLOOKUP(A104,[1]Общий!$E:$AM,24,0)</f>
        <v>45680</v>
      </c>
      <c r="J104" s="37">
        <f>VLOOKUP(A104,[1]Общий!$E:$AM,25,0)</f>
        <v>45684</v>
      </c>
      <c r="K104" s="29" t="str">
        <f>VLOOKUP(A104,[1]Общий!$E:$AM,26,0)</f>
        <v>Россия</v>
      </c>
      <c r="L104" s="27" t="str">
        <f>VLOOKUP(A104,[1]Общий!$E:$AM,27,0)</f>
        <v>Свердловская область,
г. Березовский</v>
      </c>
    </row>
    <row r="105" spans="1:12" s="3" customFormat="1" ht="25.5" x14ac:dyDescent="0.2">
      <c r="A105" s="158">
        <v>27140</v>
      </c>
      <c r="B105" s="160" t="str">
        <f>VLOOKUP(A105,[1]Общий!$E:$F,2,0)</f>
        <v>2084500021033992</v>
      </c>
      <c r="C105" s="21" t="str">
        <f>VLOOKUP(A105,[1]Общий!$E:$AM,18,0)</f>
        <v>ЦФО</v>
      </c>
      <c r="D105" s="32" t="str">
        <f>VLOOKUP(A105,[1]Общий!$E:$AM,19,0)</f>
        <v>Всероссийские соревнования</v>
      </c>
      <c r="E105" s="10" t="str">
        <f>VLOOKUP(A105,[1]Общий!$E:$AM,20,0)</f>
        <v>Дистанция-лыжная; 
дистанция-лыжная-связка</v>
      </c>
      <c r="F105" s="145">
        <f>VLOOKUP(A105,[1]Общий!$E:$AM,21,0)</f>
        <v>0</v>
      </c>
      <c r="G105" s="6" t="str">
        <f>VLOOKUP(A105,[1]Общий!$E:$AM,22,0)</f>
        <v>Юниоры, юниорки</v>
      </c>
      <c r="H105" s="6" t="str">
        <f>VLOOKUP(A105,[1]Общий!$E:$AM,23,0)</f>
        <v>16-21 год</v>
      </c>
      <c r="I105" s="37">
        <f>VLOOKUP(A105,[1]Общий!$E:$AM,24,0)</f>
        <v>45687</v>
      </c>
      <c r="J105" s="37">
        <f>VLOOKUP(A105,[1]Общий!$E:$AM,25,0)</f>
        <v>45689</v>
      </c>
      <c r="K105" s="29" t="str">
        <f>VLOOKUP(A105,[1]Общий!$E:$AM,26,0)</f>
        <v>Россия</v>
      </c>
      <c r="L105" s="27" t="str">
        <f>VLOOKUP(A105,[1]Общий!$E:$AM,27,0)</f>
        <v>Московская область,
г. Красногорск</v>
      </c>
    </row>
    <row r="106" spans="1:12" s="3" customFormat="1" ht="25.5" x14ac:dyDescent="0.2">
      <c r="A106" s="158">
        <v>27141</v>
      </c>
      <c r="B106" s="160" t="str">
        <f>VLOOKUP(A106,[1]Общий!$E:$F,2,0)</f>
        <v>2084500021033991</v>
      </c>
      <c r="C106" s="21" t="str">
        <f>VLOOKUP(A106,[1]Общий!$E:$AM,18,0)</f>
        <v>ЦФО</v>
      </c>
      <c r="D106" s="32" t="str">
        <f>VLOOKUP(A106,[1]Общий!$E:$AM,19,0)</f>
        <v>Всероссийские соревнования</v>
      </c>
      <c r="E106" s="10" t="str">
        <f>VLOOKUP(A106,[1]Общий!$E:$AM,20,0)</f>
        <v>Дистанция-лыжная; 
дистанция-лыжная-связка</v>
      </c>
      <c r="F106" s="145">
        <f>VLOOKUP(A106,[1]Общий!$E:$AM,21,0)</f>
        <v>0</v>
      </c>
      <c r="G106" s="6" t="str">
        <f>VLOOKUP(A106,[1]Общий!$E:$AM,22,0)</f>
        <v>Юноши, девушки</v>
      </c>
      <c r="H106" s="6" t="str">
        <f>VLOOKUP(A106,[1]Общий!$E:$AM,23,0)</f>
        <v>14-15 лет</v>
      </c>
      <c r="I106" s="37">
        <f>VLOOKUP(A106,[1]Общий!$E:$AM,24,0)</f>
        <v>45687</v>
      </c>
      <c r="J106" s="37">
        <f>VLOOKUP(A106,[1]Общий!$E:$AM,25,0)</f>
        <v>45689</v>
      </c>
      <c r="K106" s="29" t="str">
        <f>VLOOKUP(A106,[1]Общий!$E:$AM,26,0)</f>
        <v>Россия</v>
      </c>
      <c r="L106" s="27" t="str">
        <f>VLOOKUP(A106,[1]Общий!$E:$AM,27,0)</f>
        <v>Московская область,
г. Красногорск</v>
      </c>
    </row>
    <row r="107" spans="1:12" s="3" customFormat="1" ht="38.25" x14ac:dyDescent="0.2">
      <c r="A107" s="158">
        <v>27143</v>
      </c>
      <c r="B107" s="160" t="str">
        <f>VLOOKUP(A107,[1]Общий!$E:$F,2,0)</f>
        <v>2084340021031583</v>
      </c>
      <c r="C107" s="21" t="str">
        <f>VLOOKUP(A107,[1]Общий!$E:$AM,18,0)</f>
        <v>ЮФО</v>
      </c>
      <c r="D107" s="32" t="str">
        <f>VLOOKUP(A107,[1]Общий!$E:$AM,19,0)</f>
        <v>Всероссийские соревнования</v>
      </c>
      <c r="E107" s="10" t="str">
        <f>VLOOKUP(A107,[1]Общий!$E:$AM,20,0)</f>
        <v xml:space="preserve">Дистанция-пешеходная;
дистанция-пешеходная-связка;
дистанция-пешеходная-группа </v>
      </c>
      <c r="F107" s="145">
        <f>VLOOKUP(A107,[1]Общий!$E:$AM,21,0)</f>
        <v>0</v>
      </c>
      <c r="G107" s="6" t="str">
        <f>VLOOKUP(A107,[1]Общий!$E:$AM,22,0)</f>
        <v>Юниоры, юниорки</v>
      </c>
      <c r="H107" s="6" t="str">
        <f>VLOOKUP(A107,[1]Общий!$E:$AM,23,0)</f>
        <v>16-21 год</v>
      </c>
      <c r="I107" s="37">
        <f>VLOOKUP(A107,[1]Общий!$E:$AM,24,0)</f>
        <v>45694</v>
      </c>
      <c r="J107" s="37">
        <f>VLOOKUP(A107,[1]Общий!$E:$AM,25,0)</f>
        <v>45698</v>
      </c>
      <c r="K107" s="29" t="str">
        <f>VLOOKUP(A107,[1]Общий!$E:$AM,26,0)</f>
        <v>Россия</v>
      </c>
      <c r="L107" s="27" t="str">
        <f>VLOOKUP(A107,[1]Общий!$E:$AM,27,0)</f>
        <v>Волгоградская область,
г. Камышин</v>
      </c>
    </row>
    <row r="108" spans="1:12" s="3" customFormat="1" ht="38.25" x14ac:dyDescent="0.2">
      <c r="A108" s="158">
        <v>27244</v>
      </c>
      <c r="B108" s="160" t="str">
        <f>VLOOKUP(A108,[1]Общий!$E:$F,2,0)</f>
        <v>2084340021031582</v>
      </c>
      <c r="C108" s="21" t="str">
        <f>VLOOKUP(A108,[1]Общий!$E:$AM,18,0)</f>
        <v>ЮФО</v>
      </c>
      <c r="D108" s="32" t="str">
        <f>VLOOKUP(A108,[1]Общий!$E:$AM,19,0)</f>
        <v>Всероссийские соревнования</v>
      </c>
      <c r="E108" s="10" t="str">
        <f>VLOOKUP(A108,[1]Общий!$E:$AM,20,0)</f>
        <v xml:space="preserve">Дистанция-пешеходная;
дистанция-пешеходная-связка;
дистанция-пешеходная-группа </v>
      </c>
      <c r="F108" s="145">
        <f>VLOOKUP(A108,[1]Общий!$E:$AM,21,0)</f>
        <v>0</v>
      </c>
      <c r="G108" s="6" t="str">
        <f>VLOOKUP(A108,[1]Общий!$E:$AM,22,0)</f>
        <v>Юноши, девушки</v>
      </c>
      <c r="H108" s="6" t="str">
        <f>VLOOKUP(A108,[1]Общий!$E:$AM,23,0)</f>
        <v>14-15 лет</v>
      </c>
      <c r="I108" s="37">
        <f>VLOOKUP(A108,[1]Общий!$E:$AM,24,0)</f>
        <v>45694</v>
      </c>
      <c r="J108" s="37">
        <f>VLOOKUP(A108,[1]Общий!$E:$AM,25,0)</f>
        <v>45698</v>
      </c>
      <c r="K108" s="29" t="str">
        <f>VLOOKUP(A108,[1]Общий!$E:$AM,26,0)</f>
        <v>Россия</v>
      </c>
      <c r="L108" s="27" t="str">
        <f>VLOOKUP(A108,[1]Общий!$E:$AM,27,0)</f>
        <v>Волгоградская область,
г. Камышин</v>
      </c>
    </row>
    <row r="109" spans="1:12" s="3" customFormat="1" ht="38.25" x14ac:dyDescent="0.2">
      <c r="A109" s="158">
        <v>27445</v>
      </c>
      <c r="B109" s="160" t="str">
        <f>VLOOKUP(A109,[1]Общий!$E:$F,2,0)</f>
        <v>2084240018031724</v>
      </c>
      <c r="C109" s="21" t="str">
        <f>VLOOKUP(A109,[1]Общий!$E:$AM,18,0)</f>
        <v>СибФО</v>
      </c>
      <c r="D109" s="32" t="str">
        <f>VLOOKUP(A109,[1]Общий!$E:$AM,19,0)</f>
        <v>Первенство Сибирского федерального округа</v>
      </c>
      <c r="E109" s="4" t="str">
        <f>VLOOKUP(A109,[1]Общий!$E:$AM,20,0)</f>
        <v>Дистанция-лыжная; 
дистанция-лыжная-связка;
дистанция-лыжная-группа</v>
      </c>
      <c r="F109" s="143">
        <f>VLOOKUP(A109,[1]Общий!$E:$AM,21,0)</f>
        <v>0</v>
      </c>
      <c r="G109" s="6" t="str">
        <f>VLOOKUP(A109,[1]Общий!$E:$AM,22,0)</f>
        <v>Юниоры, юниорки</v>
      </c>
      <c r="H109" s="6" t="str">
        <f>VLOOKUP(A109,[1]Общий!$E:$AM,23,0)</f>
        <v>16-21 год</v>
      </c>
      <c r="I109" s="37">
        <f>VLOOKUP(A109,[1]Общий!$E:$AM,24,0)</f>
        <v>45701</v>
      </c>
      <c r="J109" s="37">
        <f>VLOOKUP(A109,[1]Общий!$E:$AM,25,0)</f>
        <v>45705</v>
      </c>
      <c r="K109" s="28" t="str">
        <f>VLOOKUP(A109,[1]Общий!$E:$AM,26,0)</f>
        <v>Россия</v>
      </c>
      <c r="L109" s="27" t="str">
        <f>VLOOKUP(A109,[1]Общий!$E:$AM,27,0)</f>
        <v>Красноярский край,
г. Зеленогорск</v>
      </c>
    </row>
    <row r="110" spans="1:12" s="3" customFormat="1" ht="38.25" x14ac:dyDescent="0.2">
      <c r="A110" s="167">
        <v>27446</v>
      </c>
      <c r="B110" s="160" t="str">
        <f>VLOOKUP(A110,[1]Общий!$E:$F,2,0)</f>
        <v>2084240018031726</v>
      </c>
      <c r="C110" s="21" t="str">
        <f>VLOOKUP(A110,[1]Общий!$E:$AM,18,0)</f>
        <v>СибФО</v>
      </c>
      <c r="D110" s="32" t="str">
        <f>VLOOKUP(A110,[1]Общий!$E:$AM,19,0)</f>
        <v>Первенство Сибирского федерального округа</v>
      </c>
      <c r="E110" s="4" t="str">
        <f>VLOOKUP(A110,[1]Общий!$E:$AM,20,0)</f>
        <v>Дистанция-лыжная; 
дистанция-лыжная-связка;
дистанция-лыжная-группа</v>
      </c>
      <c r="F110" s="143">
        <f>VLOOKUP(A110,[1]Общий!$E:$AM,21,0)</f>
        <v>0</v>
      </c>
      <c r="G110" s="6" t="str">
        <f>VLOOKUP(A110,[1]Общий!$E:$AM,22,0)</f>
        <v>Юноши, девушки</v>
      </c>
      <c r="H110" s="6" t="str">
        <f>VLOOKUP(A110,[1]Общий!$E:$AM,23,0)</f>
        <v>14-15 лет</v>
      </c>
      <c r="I110" s="37">
        <f>VLOOKUP(A110,[1]Общий!$E:$AM,24,0)</f>
        <v>45701</v>
      </c>
      <c r="J110" s="37">
        <f>VLOOKUP(A110,[1]Общий!$E:$AM,25,0)</f>
        <v>45705</v>
      </c>
      <c r="K110" s="28" t="str">
        <f>VLOOKUP(A110,[1]Общий!$E:$AM,26,0)</f>
        <v>Россия</v>
      </c>
      <c r="L110" s="27" t="str">
        <f>VLOOKUP(A110,[1]Общий!$E:$AM,27,0)</f>
        <v>Красноярский край,
г. Зеленогорск</v>
      </c>
    </row>
    <row r="111" spans="1:12" s="3" customFormat="1" ht="38.25" x14ac:dyDescent="0.2">
      <c r="A111" s="158">
        <v>27447</v>
      </c>
      <c r="B111" s="160" t="str">
        <f>VLOOKUP(A111,[1]Общий!$E:$F,2,0)</f>
        <v>2084240018031725</v>
      </c>
      <c r="C111" s="21" t="str">
        <f>VLOOKUP(A111,[1]Общий!$E:$AM,18,0)</f>
        <v>СибФО</v>
      </c>
      <c r="D111" s="32" t="str">
        <f>VLOOKUP(A111,[1]Общий!$E:$AM,19,0)</f>
        <v>Первенство Сибирского федерального округа</v>
      </c>
      <c r="E111" s="10" t="str">
        <f>VLOOKUP(A111,[1]Общий!$E:$AM,20,0)</f>
        <v>Дистанция-лыжная; 
дистанция-лыжная-связка;
дистанция-лыжная-группа</v>
      </c>
      <c r="F111" s="145">
        <f>VLOOKUP(A111,[1]Общий!$E:$AM,21,0)</f>
        <v>0</v>
      </c>
      <c r="G111" s="6" t="str">
        <f>VLOOKUP(A111,[1]Общий!$E:$AM,22,0)</f>
        <v>Мальчики, девочки</v>
      </c>
      <c r="H111" s="6" t="str">
        <f>VLOOKUP(A111,[1]Общий!$E:$AM,23,0)</f>
        <v>8-13 лет</v>
      </c>
      <c r="I111" s="37">
        <f>VLOOKUP(A111,[1]Общий!$E:$AM,24,0)</f>
        <v>45701</v>
      </c>
      <c r="J111" s="37">
        <f>VLOOKUP(A111,[1]Общий!$E:$AM,25,0)</f>
        <v>45705</v>
      </c>
      <c r="K111" s="29" t="str">
        <f>VLOOKUP(A111,[1]Общий!$E:$AM,26,0)</f>
        <v>Россия</v>
      </c>
      <c r="L111" s="27" t="str">
        <f>VLOOKUP(A111,[1]Общий!$E:$AM,27,0)</f>
        <v>Красноярский край,
г. Зеленогорск</v>
      </c>
    </row>
    <row r="112" spans="1:12" s="3" customFormat="1" ht="38.25" x14ac:dyDescent="0.2">
      <c r="A112" s="158">
        <v>27448</v>
      </c>
      <c r="B112" s="160" t="str">
        <f>VLOOKUP(A112,[1]Общий!$E:$F,2,0)</f>
        <v>2084230018031728</v>
      </c>
      <c r="C112" s="21" t="str">
        <f>VLOOKUP(A112,[1]Общий!$E:$AM,18,0)</f>
        <v>ЮФО</v>
      </c>
      <c r="D112" s="32" t="str">
        <f>VLOOKUP(A112,[1]Общий!$E:$AM,19,0)</f>
        <v>Первенство Южного федерального округа</v>
      </c>
      <c r="E112" s="10" t="str">
        <f>VLOOKUP(A112,[1]Общий!$E:$AM,20,0)</f>
        <v xml:space="preserve">Дистанция-пешеходная;
дистанция-пешеходная-связка;
дистанция-пешеходная-группа </v>
      </c>
      <c r="F112" s="145">
        <f>VLOOKUP(A112,[1]Общий!$E:$AM,21,0)</f>
        <v>0</v>
      </c>
      <c r="G112" s="6" t="str">
        <f>VLOOKUP(A112,[1]Общий!$E:$AM,22,0)</f>
        <v>Юниоры, юниорки</v>
      </c>
      <c r="H112" s="6" t="str">
        <f>VLOOKUP(A112,[1]Общий!$E:$AM,23,0)</f>
        <v>16-21 год</v>
      </c>
      <c r="I112" s="37">
        <f>VLOOKUP(A112,[1]Общий!$E:$AM,24,0)</f>
        <v>45701</v>
      </c>
      <c r="J112" s="37">
        <f>VLOOKUP(A112,[1]Общий!$E:$AM,25,0)</f>
        <v>45705</v>
      </c>
      <c r="K112" s="29" t="str">
        <f>VLOOKUP(A112,[1]Общий!$E:$AM,26,0)</f>
        <v>Россия</v>
      </c>
      <c r="L112" s="27" t="str">
        <f>VLOOKUP(A112,[1]Общий!$E:$AM,27,0)</f>
        <v>Краснодарский край,
г. Славянск-на-Кубани</v>
      </c>
    </row>
    <row r="113" spans="1:12" s="3" customFormat="1" ht="38.25" x14ac:dyDescent="0.2">
      <c r="A113" s="158">
        <v>27449</v>
      </c>
      <c r="B113" s="160" t="str">
        <f>VLOOKUP(A113,[1]Общий!$E:$F,2,0)</f>
        <v>2084230018031727</v>
      </c>
      <c r="C113" s="21" t="str">
        <f>VLOOKUP(A113,[1]Общий!$E:$AM,18,0)</f>
        <v>ЮФО</v>
      </c>
      <c r="D113" s="32" t="str">
        <f>VLOOKUP(A113,[1]Общий!$E:$AM,19,0)</f>
        <v>Первенство Южного федерального округа</v>
      </c>
      <c r="E113" s="10" t="str">
        <f>VLOOKUP(A113,[1]Общий!$E:$AM,20,0)</f>
        <v xml:space="preserve">Дистанция-пешеходная;
дистанция-пешеходная-связка;
дистанция-пешеходная-группа </v>
      </c>
      <c r="F113" s="145">
        <f>VLOOKUP(A113,[1]Общий!$E:$AM,21,0)</f>
        <v>0</v>
      </c>
      <c r="G113" s="6" t="str">
        <f>VLOOKUP(A113,[1]Общий!$E:$AM,22,0)</f>
        <v>Юноши, девушки</v>
      </c>
      <c r="H113" s="6" t="str">
        <f>VLOOKUP(A113,[1]Общий!$E:$AM,23,0)</f>
        <v>14-15 лет</v>
      </c>
      <c r="I113" s="37">
        <f>VLOOKUP(A113,[1]Общий!$E:$AM,24,0)</f>
        <v>45701</v>
      </c>
      <c r="J113" s="37">
        <f>VLOOKUP(A113,[1]Общий!$E:$AM,25,0)</f>
        <v>45705</v>
      </c>
      <c r="K113" s="29" t="str">
        <f>VLOOKUP(A113,[1]Общий!$E:$AM,26,0)</f>
        <v>Россия</v>
      </c>
      <c r="L113" s="27" t="str">
        <f>VLOOKUP(A113,[1]Общий!$E:$AM,27,0)</f>
        <v>Краснодарский край,
г. Славянск-на-Кубани</v>
      </c>
    </row>
    <row r="114" spans="1:12" s="3" customFormat="1" ht="38.25" x14ac:dyDescent="0.2">
      <c r="A114" s="158">
        <v>27450</v>
      </c>
      <c r="B114" s="160" t="str">
        <f>VLOOKUP(A114,[1]Общий!$E:$F,2,0)</f>
        <v>2084230018031729</v>
      </c>
      <c r="C114" s="21" t="str">
        <f>VLOOKUP(A114,[1]Общий!$E:$AM,18,0)</f>
        <v>ЮФО</v>
      </c>
      <c r="D114" s="32" t="str">
        <f>VLOOKUP(A114,[1]Общий!$E:$AM,19,0)</f>
        <v>Первенство Южного федерального округа</v>
      </c>
      <c r="E114" s="4" t="str">
        <f>VLOOKUP(A114,[1]Общий!$E:$AM,20,0)</f>
        <v xml:space="preserve">Дистанция-пешеходная;
дистанция-пешеходная-связка;
дистанция-пешеходная-группа </v>
      </c>
      <c r="F114" s="145">
        <f>VLOOKUP(A114,[1]Общий!$E:$AM,21,0)</f>
        <v>0</v>
      </c>
      <c r="G114" s="6" t="str">
        <f>VLOOKUP(A114,[1]Общий!$E:$AM,22,0)</f>
        <v>Мальчики, девочки</v>
      </c>
      <c r="H114" s="6" t="str">
        <f>VLOOKUP(A114,[1]Общий!$E:$AM,23,0)</f>
        <v>8-13 лет</v>
      </c>
      <c r="I114" s="37">
        <f>VLOOKUP(A114,[1]Общий!$E:$AM,24,0)</f>
        <v>45701</v>
      </c>
      <c r="J114" s="37">
        <f>VLOOKUP(A114,[1]Общий!$E:$AM,25,0)</f>
        <v>45705</v>
      </c>
      <c r="K114" s="28" t="str">
        <f>VLOOKUP(A114,[1]Общий!$E:$AM,26,0)</f>
        <v>Россия</v>
      </c>
      <c r="L114" s="27" t="str">
        <f>VLOOKUP(A114,[1]Общий!$E:$AM,27,0)</f>
        <v>Краснодарский край,
г. Славянск-на-Кубани</v>
      </c>
    </row>
    <row r="115" spans="1:12" s="3" customFormat="1" ht="25.5" x14ac:dyDescent="0.2">
      <c r="A115" s="158">
        <v>27451</v>
      </c>
      <c r="B115" s="160" t="str">
        <f>VLOOKUP(A115,[1]Общий!$E:$F,2,0)</f>
        <v>2084740018031730</v>
      </c>
      <c r="C115" s="21" t="str">
        <f>VLOOKUP(A115,[1]Общий!$E:$AM,18,0)</f>
        <v>УрФО</v>
      </c>
      <c r="D115" s="32" t="str">
        <f>VLOOKUP(A115,[1]Общий!$E:$AM,19,0)</f>
        <v>Первенство Уральского федерального округа</v>
      </c>
      <c r="E115" s="4" t="str">
        <f>VLOOKUP(A115,[1]Общий!$E:$AM,20,0)</f>
        <v>Дистанция-лыжная; 
дистанция-лыжная-связка</v>
      </c>
      <c r="F115" s="145">
        <f>VLOOKUP(A115,[1]Общий!$E:$AM,21,0)</f>
        <v>0</v>
      </c>
      <c r="G115" s="6" t="str">
        <f>VLOOKUP(A115,[1]Общий!$E:$AM,22,0)</f>
        <v>Юниоры, юниорки</v>
      </c>
      <c r="H115" s="6" t="str">
        <f>VLOOKUP(A115,[1]Общий!$E:$AM,23,0)</f>
        <v>16-21 год</v>
      </c>
      <c r="I115" s="37">
        <f>VLOOKUP(A115,[1]Общий!$E:$AM,24,0)</f>
        <v>45702</v>
      </c>
      <c r="J115" s="37">
        <f>VLOOKUP(A115,[1]Общий!$E:$AM,25,0)</f>
        <v>45705</v>
      </c>
      <c r="K115" s="28" t="str">
        <f>VLOOKUP(A115,[1]Общий!$E:$AM,26,0)</f>
        <v>Россия</v>
      </c>
      <c r="L115" s="27" t="str">
        <f>VLOOKUP(A115,[1]Общий!$E:$AM,27,0)</f>
        <v>Челябинская область,
с. Миасское</v>
      </c>
    </row>
    <row r="116" spans="1:12" s="3" customFormat="1" ht="25.5" x14ac:dyDescent="0.2">
      <c r="A116" s="158">
        <v>27452</v>
      </c>
      <c r="B116" s="160" t="str">
        <f>VLOOKUP(A116,[1]Общий!$E:$F,2,0)</f>
        <v>2084740018031731</v>
      </c>
      <c r="C116" s="21" t="str">
        <f>VLOOKUP(A116,[1]Общий!$E:$AM,18,0)</f>
        <v>УрФО</v>
      </c>
      <c r="D116" s="32" t="str">
        <f>VLOOKUP(A116,[1]Общий!$E:$AM,19,0)</f>
        <v>Первенство Уральского федерального округа</v>
      </c>
      <c r="E116" s="4" t="str">
        <f>VLOOKUP(A116,[1]Общий!$E:$AM,20,0)</f>
        <v>Дистанция-лыжная; 
дистанция-лыжная-связка</v>
      </c>
      <c r="F116" s="145">
        <f>VLOOKUP(A116,[1]Общий!$E:$AM,21,0)</f>
        <v>0</v>
      </c>
      <c r="G116" s="6" t="str">
        <f>VLOOKUP(A116,[1]Общий!$E:$AM,22,0)</f>
        <v>Юноши, девушки</v>
      </c>
      <c r="H116" s="6" t="str">
        <f>VLOOKUP(A116,[1]Общий!$E:$AM,23,0)</f>
        <v>14-15 лет</v>
      </c>
      <c r="I116" s="37">
        <f>VLOOKUP(A116,[1]Общий!$E:$AM,24,0)</f>
        <v>45702</v>
      </c>
      <c r="J116" s="37">
        <f>VLOOKUP(A116,[1]Общий!$E:$AM,25,0)</f>
        <v>45705</v>
      </c>
      <c r="K116" s="28" t="str">
        <f>VLOOKUP(A116,[1]Общий!$E:$AM,26,0)</f>
        <v>Россия</v>
      </c>
      <c r="L116" s="27" t="str">
        <f>VLOOKUP(A116,[1]Общий!$E:$AM,27,0)</f>
        <v>Челябинская область,
с. Миасское</v>
      </c>
    </row>
    <row r="117" spans="1:12" s="3" customFormat="1" ht="38.25" x14ac:dyDescent="0.2">
      <c r="A117" s="158">
        <v>27453</v>
      </c>
      <c r="B117" s="160" t="str">
        <f>VLOOKUP(A117,[1]Общий!$E:$F,2,0)</f>
        <v>2084630018031732</v>
      </c>
      <c r="C117" s="21" t="str">
        <f>VLOOKUP(A117,[1]Общий!$E:$AM,18,0)</f>
        <v>ПФО</v>
      </c>
      <c r="D117" s="32" t="str">
        <f>VLOOKUP(A117,[1]Общий!$E:$AM,19,0)</f>
        <v>Первенство Приволжского федерального округа</v>
      </c>
      <c r="E117" s="10" t="str">
        <f>VLOOKUP(A117,[1]Общий!$E:$AM,20,0)</f>
        <v>Дистанция-лыжная; 
дистанция-лыжная-связка;
дистанция-лыжная-группа</v>
      </c>
      <c r="F117" s="145">
        <f>VLOOKUP(A117,[1]Общий!$E:$AM,21,0)</f>
        <v>0</v>
      </c>
      <c r="G117" s="6" t="str">
        <f>VLOOKUP(A117,[1]Общий!$E:$AM,22,0)</f>
        <v>Юниоры, юниорки</v>
      </c>
      <c r="H117" s="6" t="str">
        <f>VLOOKUP(A117,[1]Общий!$E:$AM,23,0)</f>
        <v>16-21 год</v>
      </c>
      <c r="I117" s="37">
        <f>VLOOKUP(A117,[1]Общий!$E:$AM,24,0)</f>
        <v>45705</v>
      </c>
      <c r="J117" s="37">
        <f>VLOOKUP(A117,[1]Общий!$E:$AM,25,0)</f>
        <v>45710</v>
      </c>
      <c r="K117" s="29" t="str">
        <f>VLOOKUP(A117,[1]Общий!$E:$AM,26,0)</f>
        <v>Россия</v>
      </c>
      <c r="L117" s="27" t="str">
        <f>VLOOKUP(A117,[1]Общий!$E:$AM,27,0)</f>
        <v>Самарская область,
п.г.т. Смышляевка</v>
      </c>
    </row>
    <row r="118" spans="1:12" s="3" customFormat="1" ht="38.25" x14ac:dyDescent="0.2">
      <c r="A118" s="158">
        <v>27454</v>
      </c>
      <c r="B118" s="160" t="str">
        <f>VLOOKUP(A118,[1]Общий!$E:$F,2,0)</f>
        <v>2084630018031733</v>
      </c>
      <c r="C118" s="21" t="str">
        <f>VLOOKUP(A118,[1]Общий!$E:$AM,18,0)</f>
        <v>ПФО</v>
      </c>
      <c r="D118" s="32" t="str">
        <f>VLOOKUP(A118,[1]Общий!$E:$AM,19,0)</f>
        <v>Первенство Приволжского федерального округа</v>
      </c>
      <c r="E118" s="10" t="str">
        <f>VLOOKUP(A118,[1]Общий!$E:$AM,20,0)</f>
        <v>Дистанция-лыжная; 
дистанция-лыжная-связка;
дистанция-лыжная-группа</v>
      </c>
      <c r="F118" s="145">
        <f>VLOOKUP(A118,[1]Общий!$E:$AM,21,0)</f>
        <v>0</v>
      </c>
      <c r="G118" s="6" t="str">
        <f>VLOOKUP(A118,[1]Общий!$E:$AM,22,0)</f>
        <v>Юноши, девушки</v>
      </c>
      <c r="H118" s="6" t="str">
        <f>VLOOKUP(A118,[1]Общий!$E:$AM,23,0)</f>
        <v>14-15 лет</v>
      </c>
      <c r="I118" s="37">
        <f>VLOOKUP(A118,[1]Общий!$E:$AM,24,0)</f>
        <v>45705</v>
      </c>
      <c r="J118" s="37">
        <f>VLOOKUP(A118,[1]Общий!$E:$AM,25,0)</f>
        <v>45710</v>
      </c>
      <c r="K118" s="29" t="str">
        <f>VLOOKUP(A118,[1]Общий!$E:$AM,26,0)</f>
        <v>Россия</v>
      </c>
      <c r="L118" s="27" t="str">
        <f>VLOOKUP(A118,[1]Общий!$E:$AM,27,0)</f>
        <v>Самарская область,
п.г.т. Смышляевка</v>
      </c>
    </row>
    <row r="119" spans="1:12" s="3" customFormat="1" ht="38.25" x14ac:dyDescent="0.2">
      <c r="A119" s="158">
        <v>27455</v>
      </c>
      <c r="B119" s="160" t="str">
        <f>VLOOKUP(A119,[1]Общий!$E:$F,2,0)</f>
        <v>2084250018031736</v>
      </c>
      <c r="C119" s="21" t="str">
        <f>VLOOKUP(A119,[1]Общий!$E:$AM,18,0)</f>
        <v>ДВФО</v>
      </c>
      <c r="D119" s="32" t="str">
        <f>VLOOKUP(A119,[1]Общий!$E:$AM,19,0)</f>
        <v>Первенство Дальневосточного федерального округа</v>
      </c>
      <c r="E119" s="10" t="str">
        <f>VLOOKUP(A119,[1]Общий!$E:$AM,20,0)</f>
        <v xml:space="preserve">Дистанция-пешеходная;
дистанция-пешеходная-связка;
дистанция-пешеходная-группа </v>
      </c>
      <c r="F119" s="145">
        <f>VLOOKUP(A119,[1]Общий!$E:$AM,21,0)</f>
        <v>0</v>
      </c>
      <c r="G119" s="6" t="str">
        <f>VLOOKUP(A119,[1]Общий!$E:$AM,22,0)</f>
        <v>Юниоры, юниорки</v>
      </c>
      <c r="H119" s="6" t="str">
        <f>VLOOKUP(A119,[1]Общий!$E:$AM,23,0)</f>
        <v>16-21 год</v>
      </c>
      <c r="I119" s="37">
        <f>VLOOKUP(A119,[1]Общий!$E:$AM,24,0)</f>
        <v>45708</v>
      </c>
      <c r="J119" s="37">
        <f>VLOOKUP(A119,[1]Общий!$E:$AM,25,0)</f>
        <v>45712</v>
      </c>
      <c r="K119" s="29" t="str">
        <f>VLOOKUP(A119,[1]Общий!$E:$AM,26,0)</f>
        <v>Россия</v>
      </c>
      <c r="L119" s="27" t="str">
        <f>VLOOKUP(A119,[1]Общий!$E:$AM,27,0)</f>
        <v>Приморский край, 
с.п. Хороль</v>
      </c>
    </row>
    <row r="120" spans="1:12" s="3" customFormat="1" ht="38.25" x14ac:dyDescent="0.2">
      <c r="A120" s="158">
        <v>27456</v>
      </c>
      <c r="B120" s="160" t="str">
        <f>VLOOKUP(A120,[1]Общий!$E:$F,2,0)</f>
        <v>2084250018031735</v>
      </c>
      <c r="C120" s="21" t="str">
        <f>VLOOKUP(A120,[1]Общий!$E:$AM,18,0)</f>
        <v>ДВФО</v>
      </c>
      <c r="D120" s="32" t="str">
        <f>VLOOKUP(A120,[1]Общий!$E:$AM,19,0)</f>
        <v>Первенство Дальневосточного федерального округа</v>
      </c>
      <c r="E120" s="10" t="str">
        <f>VLOOKUP(A120,[1]Общий!$E:$AM,20,0)</f>
        <v xml:space="preserve">Дистанция-пешеходная;
дистанция-пешеходная-связка;
дистанция-пешеходная-группа </v>
      </c>
      <c r="F120" s="145">
        <f>VLOOKUP(A120,[1]Общий!$E:$AM,21,0)</f>
        <v>0</v>
      </c>
      <c r="G120" s="6" t="str">
        <f>VLOOKUP(A120,[1]Общий!$E:$AM,22,0)</f>
        <v>Юноши, девушки</v>
      </c>
      <c r="H120" s="6" t="str">
        <f>VLOOKUP(A120,[1]Общий!$E:$AM,23,0)</f>
        <v>14-15 лет</v>
      </c>
      <c r="I120" s="37">
        <f>VLOOKUP(A120,[1]Общий!$E:$AM,24,0)</f>
        <v>45708</v>
      </c>
      <c r="J120" s="37">
        <f>VLOOKUP(A120,[1]Общий!$E:$AM,25,0)</f>
        <v>45712</v>
      </c>
      <c r="K120" s="29" t="str">
        <f>VLOOKUP(A120,[1]Общий!$E:$AM,26,0)</f>
        <v>Россия</v>
      </c>
      <c r="L120" s="27" t="str">
        <f>VLOOKUP(A120,[1]Общий!$E:$AM,27,0)</f>
        <v>Приморский край, 
с.п. Хороль</v>
      </c>
    </row>
    <row r="121" spans="1:12" s="2" customFormat="1" ht="38.25" x14ac:dyDescent="0.2">
      <c r="A121" s="158">
        <v>27457</v>
      </c>
      <c r="B121" s="160" t="str">
        <f>VLOOKUP(A121,[1]Общий!$E:$F,2,0)</f>
        <v>2084250018031734</v>
      </c>
      <c r="C121" s="21" t="str">
        <f>VLOOKUP(A121,[1]Общий!$E:$AM,18,0)</f>
        <v>ДВФО</v>
      </c>
      <c r="D121" s="32" t="str">
        <f>VLOOKUP(A121,[1]Общий!$E:$AM,19,0)</f>
        <v>Первенство Дальневосточного федерального округа</v>
      </c>
      <c r="E121" s="4" t="str">
        <f>VLOOKUP(A121,[1]Общий!$E:$AM,20,0)</f>
        <v xml:space="preserve">Дистанция-пешеходная;
дистанция-пешеходная-связка;
дистанция-пешеходная-группа </v>
      </c>
      <c r="F121" s="145">
        <f>VLOOKUP(A121,[1]Общий!$E:$AM,21,0)</f>
        <v>0</v>
      </c>
      <c r="G121" s="6" t="str">
        <f>VLOOKUP(A121,[1]Общий!$E:$AM,22,0)</f>
        <v>Мальчики, девочки</v>
      </c>
      <c r="H121" s="6" t="str">
        <f>VLOOKUP(A121,[1]Общий!$E:$AM,23,0)</f>
        <v>8-13 лет</v>
      </c>
      <c r="I121" s="37">
        <f>VLOOKUP(A121,[1]Общий!$E:$AM,24,0)</f>
        <v>45708</v>
      </c>
      <c r="J121" s="37">
        <f>VLOOKUP(A121,[1]Общий!$E:$AM,25,0)</f>
        <v>45712</v>
      </c>
      <c r="K121" s="9" t="str">
        <f>VLOOKUP(A121,[1]Общий!$E:$AM,26,0)</f>
        <v>Россия</v>
      </c>
      <c r="L121" s="22" t="str">
        <f>VLOOKUP(A121,[1]Общий!$E:$AM,27,0)</f>
        <v>Приморский край, 
с.п. Хороль</v>
      </c>
    </row>
    <row r="122" spans="1:12" s="3" customFormat="1" ht="25.5" x14ac:dyDescent="0.2">
      <c r="A122" s="158">
        <v>27469</v>
      </c>
      <c r="B122" s="160" t="str">
        <f>VLOOKUP(A122,[1]Общий!$E:$F,2,0)</f>
        <v>2084660023033039</v>
      </c>
      <c r="C122" s="21" t="str">
        <f>VLOOKUP(A122,[1]Общий!$E:$AM,18,0)</f>
        <v>УрФО</v>
      </c>
      <c r="D122" s="32" t="str">
        <f>VLOOKUP(A122,[1]Общий!$E:$AM,19,0)</f>
        <v>Межрегиональные соревнования</v>
      </c>
      <c r="E122" s="4" t="str">
        <f>VLOOKUP(A122,[1]Общий!$E:$AM,20,0)</f>
        <v>Дистанция-лыжная; 
дистанция-лыжная-связка</v>
      </c>
      <c r="F122" s="145">
        <f>VLOOKUP(A122,[1]Общий!$E:$AM,21,0)</f>
        <v>0</v>
      </c>
      <c r="G122" s="6" t="str">
        <f>VLOOKUP(A122,[1]Общий!$E:$AM,22,0)</f>
        <v>Юноши, девушки</v>
      </c>
      <c r="H122" s="6" t="str">
        <f>VLOOKUP(A122,[1]Общий!$E:$AM,23,0)</f>
        <v>14-15 лет</v>
      </c>
      <c r="I122" s="37">
        <f>VLOOKUP(A122,[1]Общий!$E:$AM,24,0)</f>
        <v>45716</v>
      </c>
      <c r="J122" s="37">
        <f>VLOOKUP(A122,[1]Общий!$E:$AM,25,0)</f>
        <v>45719</v>
      </c>
      <c r="K122" s="9" t="str">
        <f>VLOOKUP(A122,[1]Общий!$E:$AM,26,0)</f>
        <v>Россия</v>
      </c>
      <c r="L122" s="22" t="str">
        <f>VLOOKUP(A122,[1]Общий!$E:$AM,27,0)</f>
        <v>Свердловская область,
г. Березовский</v>
      </c>
    </row>
    <row r="123" spans="1:12" s="2" customFormat="1" ht="38.25" x14ac:dyDescent="0.2">
      <c r="A123" s="158">
        <v>27144</v>
      </c>
      <c r="B123" s="160" t="str">
        <f>VLOOKUP(A123,[1]Общий!$E:$F,2,0)</f>
        <v>2084510021031585</v>
      </c>
      <c r="C123" s="21" t="str">
        <f>VLOOKUP(A123,[1]Общий!$E:$AM,18,0)</f>
        <v>СЗФО</v>
      </c>
      <c r="D123" s="32" t="str">
        <f>VLOOKUP(A123,[1]Общий!$E:$AM,19,0)</f>
        <v>Всероссийские соревнования</v>
      </c>
      <c r="E123" s="4" t="str">
        <f>VLOOKUP(A123,[1]Общий!$E:$AM,20,0)</f>
        <v>Дистанция-лыжная; 
дистанция-лыжная-связка;
дистанция-лыжная-группа</v>
      </c>
      <c r="F123" s="145">
        <f>VLOOKUP(A123,[1]Общий!$E:$AM,21,0)</f>
        <v>0</v>
      </c>
      <c r="G123" s="6" t="str">
        <f>VLOOKUP(A123,[1]Общий!$E:$AM,22,0)</f>
        <v>Юноши, девушки</v>
      </c>
      <c r="H123" s="6" t="str">
        <f>VLOOKUP(A123,[1]Общий!$E:$AM,23,0)</f>
        <v>14-15 лет</v>
      </c>
      <c r="I123" s="37">
        <f>VLOOKUP(A123,[1]Общий!$E:$AM,24,0)</f>
        <v>45719</v>
      </c>
      <c r="J123" s="37">
        <f>VLOOKUP(A123,[1]Общий!$E:$AM,25,0)</f>
        <v>45724</v>
      </c>
      <c r="K123" s="9" t="str">
        <f>VLOOKUP(A123,[1]Общий!$E:$AM,26,0)</f>
        <v>Россия</v>
      </c>
      <c r="L123" s="22" t="str">
        <f>VLOOKUP(A123,[1]Общий!$E:$AM,27,0)</f>
        <v>Мурманская область,
г. Мурманск</v>
      </c>
    </row>
    <row r="124" spans="1:12" s="3" customFormat="1" ht="38.25" x14ac:dyDescent="0.2">
      <c r="A124" s="158">
        <v>27241</v>
      </c>
      <c r="B124" s="160" t="str">
        <f>VLOOKUP(A124,[1]Общий!$E:$F,2,0)</f>
        <v>2084480021031604</v>
      </c>
      <c r="C124" s="21" t="str">
        <f>VLOOKUP(A124,[1]Общий!$E:$AM,18,0)</f>
        <v>ЦФО</v>
      </c>
      <c r="D124" s="32" t="str">
        <f>VLOOKUP(A124,[1]Общий!$E:$AM,19,0)</f>
        <v>Всероссийские соревнования</v>
      </c>
      <c r="E124" s="10" t="str">
        <f>VLOOKUP(A124,[1]Общий!$E:$AM,20,0)</f>
        <v xml:space="preserve">Дистанция-пешеходная;
дистанция-пешеходная-связка;
дистанция-пешеходная-группа </v>
      </c>
      <c r="F124" s="145">
        <f>VLOOKUP(A124,[1]Общий!$E:$AM,21,0)</f>
        <v>0</v>
      </c>
      <c r="G124" s="6" t="str">
        <f>VLOOKUP(A124,[1]Общий!$E:$AM,22,0)</f>
        <v>Юниоры, юниорки</v>
      </c>
      <c r="H124" s="6" t="str">
        <f>VLOOKUP(A124,[1]Общий!$E:$AM,23,0)</f>
        <v>16-21 год</v>
      </c>
      <c r="I124" s="37">
        <f>VLOOKUP(A124,[1]Общий!$E:$AM,24,0)</f>
        <v>45729</v>
      </c>
      <c r="J124" s="37">
        <f>VLOOKUP(A124,[1]Общий!$E:$AM,25,0)</f>
        <v>45733</v>
      </c>
      <c r="K124" s="29" t="str">
        <f>VLOOKUP(A124,[1]Общий!$E:$AM,26,0)</f>
        <v>Россия</v>
      </c>
      <c r="L124" s="27" t="str">
        <f>VLOOKUP(A124,[1]Общий!$E:$AM,27,0)</f>
        <v>Липецкая область,
г. Елец</v>
      </c>
    </row>
    <row r="125" spans="1:12" s="3" customFormat="1" ht="38.25" x14ac:dyDescent="0.2">
      <c r="A125" s="167">
        <v>27242</v>
      </c>
      <c r="B125" s="160" t="str">
        <f>VLOOKUP(A125,[1]Общий!$E:$F,2,0)</f>
        <v>2084480021031603</v>
      </c>
      <c r="C125" s="21" t="str">
        <f>VLOOKUP(A125,[1]Общий!$E:$AM,18,0)</f>
        <v>ЦФО</v>
      </c>
      <c r="D125" s="32" t="str">
        <f>VLOOKUP(A125,[1]Общий!$E:$AM,19,0)</f>
        <v>Всероссийские соревнования</v>
      </c>
      <c r="E125" s="10" t="str">
        <f>VLOOKUP(A125,[1]Общий!$E:$AM,20,0)</f>
        <v xml:space="preserve">Дистанция-пешеходная;
дистанция-пешеходная-связка;
дистанция-пешеходная-группа </v>
      </c>
      <c r="F125" s="145">
        <f>VLOOKUP(A125,[1]Общий!$E:$AM,21,0)</f>
        <v>0</v>
      </c>
      <c r="G125" s="6" t="str">
        <f>VLOOKUP(A125,[1]Общий!$E:$AM,22,0)</f>
        <v>Юноши, девушки</v>
      </c>
      <c r="H125" s="6" t="str">
        <f>VLOOKUP(A125,[1]Общий!$E:$AM,23,0)</f>
        <v>14-15 лет</v>
      </c>
      <c r="I125" s="37">
        <f>VLOOKUP(A125,[1]Общий!$E:$AM,24,0)</f>
        <v>45729</v>
      </c>
      <c r="J125" s="37">
        <f>VLOOKUP(A125,[1]Общий!$E:$AM,25,0)</f>
        <v>45733</v>
      </c>
      <c r="K125" s="29" t="str">
        <f>VLOOKUP(A125,[1]Общий!$E:$AM,26,0)</f>
        <v>Россия</v>
      </c>
      <c r="L125" s="27" t="str">
        <f>VLOOKUP(A125,[1]Общий!$E:$AM,27,0)</f>
        <v>Липецкая область,
г. Елец</v>
      </c>
    </row>
    <row r="126" spans="1:12" s="3" customFormat="1" ht="38.25" x14ac:dyDescent="0.2">
      <c r="A126" s="158">
        <v>27129</v>
      </c>
      <c r="B126" s="160" t="str">
        <f>VLOOKUP(A126,[1]Общий!$E:$F,2,0)</f>
        <v>2084110022031574</v>
      </c>
      <c r="C126" s="21" t="str">
        <f>VLOOKUP(A126,[1]Общий!$E:$AM,18,0)</f>
        <v>СЗФО</v>
      </c>
      <c r="D126" s="32" t="str">
        <f>VLOOKUP(A126,[1]Общий!$E:$AM,19,0)</f>
        <v>Первенство России</v>
      </c>
      <c r="E126" s="4" t="str">
        <f>VLOOKUP(A126,[1]Общий!$E:$AM,20,0)</f>
        <v>Дистанция-лыжная; 
дистанция-лыжная-связка;
дистанция-лыжная-группа</v>
      </c>
      <c r="F126" s="143">
        <f>VLOOKUP(A126,[1]Общий!$E:$AM,21,0)</f>
        <v>0</v>
      </c>
      <c r="G126" s="6" t="str">
        <f>VLOOKUP(A126,[1]Общий!$E:$AM,22,0)</f>
        <v>Юниоры, юниорки</v>
      </c>
      <c r="H126" s="6" t="str">
        <f>VLOOKUP(A126,[1]Общий!$E:$AM,23,0)</f>
        <v>16-21 год</v>
      </c>
      <c r="I126" s="37">
        <f>VLOOKUP(A126,[1]Общий!$E:$AM,24,0)</f>
        <v>45735</v>
      </c>
      <c r="J126" s="37">
        <f>VLOOKUP(A126,[1]Общий!$E:$AM,25,0)</f>
        <v>45740</v>
      </c>
      <c r="K126" s="28" t="str">
        <f>VLOOKUP(A126,[1]Общий!$E:$AM,26,0)</f>
        <v>Россия</v>
      </c>
      <c r="L126" s="57" t="str">
        <f>VLOOKUP(A126,[1]Общий!$E:$AM,27,0)</f>
        <v>Республика Коми,
с.Зеленец</v>
      </c>
    </row>
    <row r="127" spans="1:12" s="3" customFormat="1" ht="38.25" x14ac:dyDescent="0.2">
      <c r="A127" s="158">
        <v>27130</v>
      </c>
      <c r="B127" s="160" t="str">
        <f>VLOOKUP(A127,[1]Общий!$E:$F,2,0)</f>
        <v>2084110022031573</v>
      </c>
      <c r="C127" s="21" t="str">
        <f>VLOOKUP(A127,[1]Общий!$E:$AM,18,0)</f>
        <v>СЗФО</v>
      </c>
      <c r="D127" s="32" t="str">
        <f>VLOOKUP(A127,[1]Общий!$E:$AM,19,0)</f>
        <v>Первенство России</v>
      </c>
      <c r="E127" s="4" t="str">
        <f>VLOOKUP(A127,[1]Общий!$E:$AM,20,0)</f>
        <v>Дистанция-лыжная; 
дистанция-лыжная-связка;
дистанция-лыжная-группа</v>
      </c>
      <c r="F127" s="143">
        <f>VLOOKUP(A127,[1]Общий!$E:$AM,21,0)</f>
        <v>0</v>
      </c>
      <c r="G127" s="6" t="str">
        <f>VLOOKUP(A127,[1]Общий!$E:$AM,22,0)</f>
        <v>Юноши, девушки</v>
      </c>
      <c r="H127" s="6" t="str">
        <f>VLOOKUP(A127,[1]Общий!$E:$AM,23,0)</f>
        <v>14-15 лет</v>
      </c>
      <c r="I127" s="37">
        <f>VLOOKUP(A127,[1]Общий!$E:$AM,24,0)</f>
        <v>45735</v>
      </c>
      <c r="J127" s="37">
        <f>VLOOKUP(A127,[1]Общий!$E:$AM,25,0)</f>
        <v>45740</v>
      </c>
      <c r="K127" s="28" t="str">
        <f>VLOOKUP(A127,[1]Общий!$E:$AM,26,0)</f>
        <v>Россия</v>
      </c>
      <c r="L127" s="57" t="str">
        <f>VLOOKUP(A127,[1]Общий!$E:$AM,27,0)</f>
        <v>Республика Коми,
с.Зеленец</v>
      </c>
    </row>
    <row r="128" spans="1:12" s="3" customFormat="1" ht="25.5" x14ac:dyDescent="0.2">
      <c r="A128" s="158">
        <v>27471</v>
      </c>
      <c r="B128" s="160" t="str">
        <f>VLOOKUP(A128,[1]Общий!$E:$F,2,0)</f>
        <v>2084220023031749</v>
      </c>
      <c r="C128" s="21" t="str">
        <f>VLOOKUP(A128,[1]Общий!$E:$AM,18,0)</f>
        <v>СибФО</v>
      </c>
      <c r="D128" s="32" t="str">
        <f>VLOOKUP(A128,[1]Общий!$E:$AM,19,0)</f>
        <v>Межрегиональные соревнования</v>
      </c>
      <c r="E128" s="10" t="str">
        <f>VLOOKUP(A128,[1]Общий!$E:$AM,20,0)</f>
        <v>Дистанция-пешеходная;
дистанция-пешеходная-связка</v>
      </c>
      <c r="F128" s="145">
        <f>VLOOKUP(A128,[1]Общий!$E:$AM,21,0)</f>
        <v>0</v>
      </c>
      <c r="G128" s="6" t="str">
        <f>VLOOKUP(A128,[1]Общий!$E:$AM,22,0)</f>
        <v>Юниоры, юниорки</v>
      </c>
      <c r="H128" s="6" t="str">
        <f>VLOOKUP(A128,[1]Общий!$E:$AM,23,0)</f>
        <v>16-21 год</v>
      </c>
      <c r="I128" s="37">
        <f>VLOOKUP(A128,[1]Общий!$E:$AM,24,0)</f>
        <v>45744</v>
      </c>
      <c r="J128" s="37">
        <f>VLOOKUP(A128,[1]Общий!$E:$AM,25,0)</f>
        <v>45747</v>
      </c>
      <c r="K128" s="29" t="str">
        <f>VLOOKUP(A128,[1]Общий!$E:$AM,26,0)</f>
        <v>Россия</v>
      </c>
      <c r="L128" s="27" t="str">
        <f>VLOOKUP(A128,[1]Общий!$E:$AM,27,0)</f>
        <v>Алтайский край,
г. Барнаул</v>
      </c>
    </row>
    <row r="129" spans="1:12" s="3" customFormat="1" ht="25.5" x14ac:dyDescent="0.2">
      <c r="A129" s="158">
        <v>27473</v>
      </c>
      <c r="B129" s="160" t="str">
        <f>VLOOKUP(A129,[1]Общий!$E:$F,2,0)</f>
        <v>2084220023031746</v>
      </c>
      <c r="C129" s="21" t="str">
        <f>VLOOKUP(A129,[1]Общий!$E:$AM,18,0)</f>
        <v>СибФО</v>
      </c>
      <c r="D129" s="32" t="str">
        <f>VLOOKUP(A129,[1]Общий!$E:$AM,19,0)</f>
        <v>Межрегиональные соревнования</v>
      </c>
      <c r="E129" s="10" t="str">
        <f>VLOOKUP(A129,[1]Общий!$E:$AM,20,0)</f>
        <v>Дистанция-пешеходная;
дистанция-пешеходная-связка</v>
      </c>
      <c r="F129" s="145">
        <f>VLOOKUP(A129,[1]Общий!$E:$AM,21,0)</f>
        <v>0</v>
      </c>
      <c r="G129" s="6" t="str">
        <f>VLOOKUP(A129,[1]Общий!$E:$AM,22,0)</f>
        <v>Юноши, девушки</v>
      </c>
      <c r="H129" s="6" t="str">
        <f>VLOOKUP(A129,[1]Общий!$E:$AM,23,0)</f>
        <v>14-15 лет</v>
      </c>
      <c r="I129" s="37">
        <f>VLOOKUP(A129,[1]Общий!$E:$AM,24,0)</f>
        <v>45744</v>
      </c>
      <c r="J129" s="37">
        <f>VLOOKUP(A129,[1]Общий!$E:$AM,25,0)</f>
        <v>45747</v>
      </c>
      <c r="K129" s="29" t="str">
        <f>VLOOKUP(A129,[1]Общий!$E:$AM,26,0)</f>
        <v>Россия</v>
      </c>
      <c r="L129" s="27" t="str">
        <f>VLOOKUP(A129,[1]Общий!$E:$AM,27,0)</f>
        <v>Алтайский край,
г. Барнаул</v>
      </c>
    </row>
    <row r="130" spans="1:12" s="3" customFormat="1" ht="25.5" x14ac:dyDescent="0.2">
      <c r="A130" s="158">
        <v>27474</v>
      </c>
      <c r="B130" s="160" t="str">
        <f>VLOOKUP(A130,[1]Общий!$E:$F,2,0)</f>
        <v>2084220023031747</v>
      </c>
      <c r="C130" s="21" t="str">
        <f>VLOOKUP(A130,[1]Общий!$E:$AM,18,0)</f>
        <v>СибФО</v>
      </c>
      <c r="D130" s="32" t="str">
        <f>VLOOKUP(A130,[1]Общий!$E:$AM,19,0)</f>
        <v>Межрегиональные соревнования</v>
      </c>
      <c r="E130" s="4" t="str">
        <f>VLOOKUP(A130,[1]Общий!$E:$AM,20,0)</f>
        <v>Дистанция-пешеходная;
дистанция-пешеходная-связка</v>
      </c>
      <c r="F130" s="143">
        <f>VLOOKUP(A130,[1]Общий!$E:$AM,21,0)</f>
        <v>0</v>
      </c>
      <c r="G130" s="6" t="str">
        <f>VLOOKUP(A130,[1]Общий!$E:$AM,22,0)</f>
        <v>Мальчики, девочки</v>
      </c>
      <c r="H130" s="6" t="str">
        <f>VLOOKUP(A130,[1]Общий!$E:$AM,23,0)</f>
        <v>8-13 лет</v>
      </c>
      <c r="I130" s="37">
        <f>VLOOKUP(A130,[1]Общий!$E:$AM,24,0)</f>
        <v>45744</v>
      </c>
      <c r="J130" s="37">
        <f>VLOOKUP(A130,[1]Общий!$E:$AM,25,0)</f>
        <v>45747</v>
      </c>
      <c r="K130" s="28" t="str">
        <f>VLOOKUP(A130,[1]Общий!$E:$AM,26,0)</f>
        <v>Россия</v>
      </c>
      <c r="L130" s="57" t="str">
        <f>VLOOKUP(A130,[1]Общий!$E:$AM,27,0)</f>
        <v>Алтайский край,
г. Барнаул</v>
      </c>
    </row>
    <row r="131" spans="1:12" s="3" customFormat="1" ht="38.25" x14ac:dyDescent="0.2">
      <c r="A131" s="158">
        <v>27245</v>
      </c>
      <c r="B131" s="160" t="str">
        <f>VLOOKUP(A131,[1]Общий!$E:$F,2,0)</f>
        <v>2084240021031623</v>
      </c>
      <c r="C131" s="21" t="str">
        <f>VLOOKUP(A131,[1]Общий!$E:$AM,18,0)</f>
        <v>СибФО</v>
      </c>
      <c r="D131" s="32" t="str">
        <f>VLOOKUP(A131,[1]Общий!$E:$AM,19,0)</f>
        <v>Всероссийские соревнования</v>
      </c>
      <c r="E131" s="4" t="str">
        <f>VLOOKUP(A131,[1]Общий!$E:$AM,20,0)</f>
        <v xml:space="preserve">Дистанция-пешеходная;
дистанция-пешеходная-связка;
дистанция-пешеходная-группа </v>
      </c>
      <c r="F131" s="143">
        <f>VLOOKUP(A131,[1]Общий!$E:$AM,21,0)</f>
        <v>0</v>
      </c>
      <c r="G131" s="6" t="str">
        <f>VLOOKUP(A131,[1]Общий!$E:$AM,22,0)</f>
        <v>Юниоры, юниорки</v>
      </c>
      <c r="H131" s="6" t="str">
        <f>VLOOKUP(A131,[1]Общий!$E:$AM,23,0)</f>
        <v>16-21 год</v>
      </c>
      <c r="I131" s="37">
        <f>VLOOKUP(A131,[1]Общий!$E:$AM,24,0)</f>
        <v>45757</v>
      </c>
      <c r="J131" s="37">
        <f>VLOOKUP(A131,[1]Общий!$E:$AM,25,0)</f>
        <v>45761</v>
      </c>
      <c r="K131" s="28" t="str">
        <f>VLOOKUP(A131,[1]Общий!$E:$AM,26,0)</f>
        <v>Россия</v>
      </c>
      <c r="L131" s="57" t="str">
        <f>VLOOKUP(A131,[1]Общий!$E:$AM,27,0)</f>
        <v>Красноярский край,
г. Зеленогорск</v>
      </c>
    </row>
    <row r="132" spans="1:12" s="3" customFormat="1" ht="38.25" x14ac:dyDescent="0.2">
      <c r="A132" s="158">
        <v>27386</v>
      </c>
      <c r="B132" s="160" t="str">
        <f>VLOOKUP(A132,[1]Общий!$E:$F,2,0)</f>
        <v>2084240021031622</v>
      </c>
      <c r="C132" s="21" t="str">
        <f>VLOOKUP(A132,[1]Общий!$E:$AM,18,0)</f>
        <v>СибФО</v>
      </c>
      <c r="D132" s="32" t="str">
        <f>VLOOKUP(A132,[1]Общий!$E:$AM,19,0)</f>
        <v>Всероссийские соревнования</v>
      </c>
      <c r="E132" s="4" t="str">
        <f>VLOOKUP(A132,[1]Общий!$E:$AM,20,0)</f>
        <v xml:space="preserve">Дистанция-пешеходная;
дистанция-пешеходная-связка;
дистанция-пешеходная-группа </v>
      </c>
      <c r="F132" s="143">
        <f>VLOOKUP(A132,[1]Общий!$E:$AM,21,0)</f>
        <v>0</v>
      </c>
      <c r="G132" s="6" t="str">
        <f>VLOOKUP(A132,[1]Общий!$E:$AM,22,0)</f>
        <v>Юноши, девушки</v>
      </c>
      <c r="H132" s="6" t="str">
        <f>VLOOKUP(A132,[1]Общий!$E:$AM,23,0)</f>
        <v>14-15 лет</v>
      </c>
      <c r="I132" s="37">
        <f>VLOOKUP(A132,[1]Общий!$E:$AM,24,0)</f>
        <v>45757</v>
      </c>
      <c r="J132" s="37">
        <f>VLOOKUP(A132,[1]Общий!$E:$AM,25,0)</f>
        <v>45761</v>
      </c>
      <c r="K132" s="28" t="str">
        <f>VLOOKUP(A132,[1]Общий!$E:$AM,26,0)</f>
        <v>Россия</v>
      </c>
      <c r="L132" s="57" t="str">
        <f>VLOOKUP(A132,[1]Общий!$E:$AM,27,0)</f>
        <v>Красноярский край,
г. Зеленогорск</v>
      </c>
    </row>
    <row r="133" spans="1:12" s="3" customFormat="1" ht="38.25" x14ac:dyDescent="0.2">
      <c r="A133" s="158">
        <v>27388</v>
      </c>
      <c r="B133" s="160" t="str">
        <f>VLOOKUP(A133,[1]Общий!$E:$F,2,0)</f>
        <v>2084120021031629</v>
      </c>
      <c r="C133" s="21" t="str">
        <f>VLOOKUP(A133,[1]Общий!$E:$AM,18,0)</f>
        <v>ПФО</v>
      </c>
      <c r="D133" s="32" t="str">
        <f>VLOOKUP(A133,[1]Общий!$E:$AM,19,0)</f>
        <v>Всероссийские соревнования</v>
      </c>
      <c r="E133" s="4" t="str">
        <f>VLOOKUP(A133,[1]Общий!$E:$AM,20,0)</f>
        <v xml:space="preserve">Дистанция-пешеходная;
дистанция-пешеходная-связка;
дистанция-пешеходная-группа </v>
      </c>
      <c r="F133" s="143">
        <f>VLOOKUP(A133,[1]Общий!$E:$AM,21,0)</f>
        <v>0</v>
      </c>
      <c r="G133" s="6" t="str">
        <f>VLOOKUP(A133,[1]Общий!$E:$AM,22,0)</f>
        <v>Юниоры, юниорки</v>
      </c>
      <c r="H133" s="6" t="str">
        <f>VLOOKUP(A133,[1]Общий!$E:$AM,23,0)</f>
        <v>16-21 год</v>
      </c>
      <c r="I133" s="37">
        <f>VLOOKUP(A133,[1]Общий!$E:$AM,24,0)</f>
        <v>45777</v>
      </c>
      <c r="J133" s="37">
        <f>VLOOKUP(A133,[1]Общий!$E:$AM,25,0)</f>
        <v>45782</v>
      </c>
      <c r="K133" s="28" t="str">
        <f>VLOOKUP(A133,[1]Общий!$E:$AM,26,0)</f>
        <v>Россия</v>
      </c>
      <c r="L133" s="57" t="str">
        <f>VLOOKUP(A133,[1]Общий!$E:$AM,27,0)</f>
        <v>Республика Марий Эл,
пос. Куяр</v>
      </c>
    </row>
    <row r="134" spans="1:12" s="3" customFormat="1" ht="38.25" x14ac:dyDescent="0.2">
      <c r="A134" s="158">
        <v>27389</v>
      </c>
      <c r="B134" s="160" t="str">
        <f>VLOOKUP(A134,[1]Общий!$E:$F,2,0)</f>
        <v>2084120021031625</v>
      </c>
      <c r="C134" s="21" t="str">
        <f>VLOOKUP(A134,[1]Общий!$E:$AM,18,0)</f>
        <v>ПФО</v>
      </c>
      <c r="D134" s="32" t="str">
        <f>VLOOKUP(A134,[1]Общий!$E:$AM,19,0)</f>
        <v>Всероссийские соревнования</v>
      </c>
      <c r="E134" s="4" t="str">
        <f>VLOOKUP(A134,[1]Общий!$E:$AM,20,0)</f>
        <v xml:space="preserve">Дистанция-пешеходная;
дистанция-пешеходная-связка;
дистанция-пешеходная-группа </v>
      </c>
      <c r="F134" s="143">
        <f>VLOOKUP(A134,[1]Общий!$E:$AM,21,0)</f>
        <v>0</v>
      </c>
      <c r="G134" s="6" t="str">
        <f>VLOOKUP(A134,[1]Общий!$E:$AM,22,0)</f>
        <v>Юноши, девушки</v>
      </c>
      <c r="H134" s="6" t="str">
        <f>VLOOKUP(A134,[1]Общий!$E:$AM,23,0)</f>
        <v>14-15 лет</v>
      </c>
      <c r="I134" s="37">
        <f>VLOOKUP(A134,[1]Общий!$E:$AM,24,0)</f>
        <v>45777</v>
      </c>
      <c r="J134" s="37">
        <f>VLOOKUP(A134,[1]Общий!$E:$AM,25,0)</f>
        <v>45782</v>
      </c>
      <c r="K134" s="28" t="str">
        <f>VLOOKUP(A134,[1]Общий!$E:$AM,26,0)</f>
        <v>Россия</v>
      </c>
      <c r="L134" s="57" t="str">
        <f>VLOOKUP(A134,[1]Общий!$E:$AM,27,0)</f>
        <v>Республика Марий Эл,
пос. Куяр</v>
      </c>
    </row>
    <row r="135" spans="1:12" s="3" customFormat="1" ht="25.5" x14ac:dyDescent="0.2">
      <c r="A135" s="158">
        <v>27391</v>
      </c>
      <c r="B135" s="160" t="str">
        <f>VLOOKUP(A135,[1]Общий!$E:$F,2,0)</f>
        <v>2084480021031637</v>
      </c>
      <c r="C135" s="21" t="str">
        <f>VLOOKUP(A135,[1]Общий!$E:$AM,18,0)</f>
        <v>ЦФО</v>
      </c>
      <c r="D135" s="32" t="str">
        <f>VLOOKUP(A135,[1]Общий!$E:$AM,19,0)</f>
        <v>Всероссийские соревнования</v>
      </c>
      <c r="E135" s="4" t="str">
        <f>VLOOKUP(A135,[1]Общий!$E:$AM,20,0)</f>
        <v>Дистанция-пешеходная</v>
      </c>
      <c r="F135" s="143">
        <f>VLOOKUP(A135,[1]Общий!$E:$AM,21,0)</f>
        <v>0</v>
      </c>
      <c r="G135" s="6" t="str">
        <f>VLOOKUP(A135,[1]Общий!$E:$AM,22,0)</f>
        <v>Юниоры, юниорки</v>
      </c>
      <c r="H135" s="6" t="str">
        <f>VLOOKUP(A135,[1]Общий!$E:$AM,23,0)</f>
        <v>16-21 год</v>
      </c>
      <c r="I135" s="37">
        <f>VLOOKUP(A135,[1]Общий!$E:$AM,24,0)</f>
        <v>45783</v>
      </c>
      <c r="J135" s="37">
        <f>VLOOKUP(A135,[1]Общий!$E:$AM,25,0)</f>
        <v>45787</v>
      </c>
      <c r="K135" s="28" t="str">
        <f>VLOOKUP(A135,[1]Общий!$E:$AM,26,0)</f>
        <v>Россия</v>
      </c>
      <c r="L135" s="27" t="str">
        <f>VLOOKUP(A135,[1]Общий!$E:$AM,27,0)</f>
        <v>Липецкая область,
с. Аргамач-Пальна</v>
      </c>
    </row>
    <row r="136" spans="1:12" s="3" customFormat="1" ht="25.5" x14ac:dyDescent="0.2">
      <c r="A136" s="158">
        <v>27392</v>
      </c>
      <c r="B136" s="160" t="str">
        <f>VLOOKUP(A136,[1]Общий!$E:$F,2,0)</f>
        <v>2084480021031631</v>
      </c>
      <c r="C136" s="21" t="str">
        <f>VLOOKUP(A136,[1]Общий!$E:$AM,18,0)</f>
        <v>ЦФО</v>
      </c>
      <c r="D136" s="32" t="str">
        <f>VLOOKUP(A136,[1]Общий!$E:$AM,19,0)</f>
        <v>Всероссийские соревнования</v>
      </c>
      <c r="E136" s="4" t="str">
        <f>VLOOKUP(A136,[1]Общий!$E:$AM,20,0)</f>
        <v>Дистанция-пешеходная</v>
      </c>
      <c r="F136" s="143">
        <f>VLOOKUP(A136,[1]Общий!$E:$AM,21,0)</f>
        <v>0</v>
      </c>
      <c r="G136" s="6" t="str">
        <f>VLOOKUP(A136,[1]Общий!$E:$AM,22,0)</f>
        <v>Юноши, девушки</v>
      </c>
      <c r="H136" s="6" t="str">
        <f>VLOOKUP(A136,[1]Общий!$E:$AM,23,0)</f>
        <v>14-15 лет</v>
      </c>
      <c r="I136" s="37">
        <f>VLOOKUP(A136,[1]Общий!$E:$AM,24,0)</f>
        <v>45783</v>
      </c>
      <c r="J136" s="37">
        <f>VLOOKUP(A136,[1]Общий!$E:$AM,25,0)</f>
        <v>45787</v>
      </c>
      <c r="K136" s="28" t="str">
        <f>VLOOKUP(A136,[1]Общий!$E:$AM,26,0)</f>
        <v>Россия</v>
      </c>
      <c r="L136" s="27" t="str">
        <f>VLOOKUP(A136,[1]Общий!$E:$AM,27,0)</f>
        <v>Липецкая область,
с. Аргамач-Пальна</v>
      </c>
    </row>
    <row r="137" spans="1:12" s="3" customFormat="1" ht="38.25" x14ac:dyDescent="0.2">
      <c r="A137" s="158">
        <v>27458</v>
      </c>
      <c r="B137" s="160" t="str">
        <f>VLOOKUP(A137,[1]Общий!$E:$F,2,0)</f>
        <v>2084860018031737</v>
      </c>
      <c r="C137" s="21" t="str">
        <f>VLOOKUP(A137,[1]Общий!$E:$AM,18,0)</f>
        <v>УрФО</v>
      </c>
      <c r="D137" s="32" t="str">
        <f>VLOOKUP(A137,[1]Общий!$E:$AM,19,0)</f>
        <v>Первенство Уральского федерального округа</v>
      </c>
      <c r="E137" s="4" t="str">
        <f>VLOOKUP(A137,[1]Общий!$E:$AM,20,0)</f>
        <v xml:space="preserve">Дистанция-пешеходная;
дистанция-пешеходная-связка;
дистанция-пешеходная-группа </v>
      </c>
      <c r="F137" s="143">
        <f>VLOOKUP(A137,[1]Общий!$E:$AM,21,0)</f>
        <v>0</v>
      </c>
      <c r="G137" s="6" t="str">
        <f>VLOOKUP(A137,[1]Общий!$E:$AM,22,0)</f>
        <v>Юниоры, юниорки</v>
      </c>
      <c r="H137" s="6" t="str">
        <f>VLOOKUP(A137,[1]Общий!$E:$AM,23,0)</f>
        <v>16-21 год</v>
      </c>
      <c r="I137" s="37">
        <f>VLOOKUP(A137,[1]Общий!$E:$AM,24,0)</f>
        <v>45792</v>
      </c>
      <c r="J137" s="37">
        <f>VLOOKUP(A137,[1]Общий!$E:$AM,25,0)</f>
        <v>45796</v>
      </c>
      <c r="K137" s="28" t="str">
        <f>VLOOKUP(A137,[1]Общий!$E:$AM,26,0)</f>
        <v>Россия</v>
      </c>
      <c r="L137" s="27" t="str">
        <f>VLOOKUP(A137,[1]Общий!$E:$AM,27,0)</f>
        <v>Ханты-Мансийский автономный округ - Югра,
г. Нягань</v>
      </c>
    </row>
    <row r="138" spans="1:12" s="3" customFormat="1" ht="38.25" x14ac:dyDescent="0.2">
      <c r="A138" s="158">
        <v>27459</v>
      </c>
      <c r="B138" s="160" t="str">
        <f>VLOOKUP(A138,[1]Общий!$E:$F,2,0)</f>
        <v>2084860018031738</v>
      </c>
      <c r="C138" s="21" t="str">
        <f>VLOOKUP(A138,[1]Общий!$E:$AM,18,0)</f>
        <v>УрФО</v>
      </c>
      <c r="D138" s="32" t="str">
        <f>VLOOKUP(A138,[1]Общий!$E:$AM,19,0)</f>
        <v>Первенство Уральского федерального округа</v>
      </c>
      <c r="E138" s="4" t="str">
        <f>VLOOKUP(A138,[1]Общий!$E:$AM,20,0)</f>
        <v xml:space="preserve">Дистанция-пешеходная;
дистанция-пешеходная-связка;
дистанция-пешеходная-группа </v>
      </c>
      <c r="F138" s="143">
        <f>VLOOKUP(A138,[1]Общий!$E:$AM,21,0)</f>
        <v>0</v>
      </c>
      <c r="G138" s="6" t="str">
        <f>VLOOKUP(A138,[1]Общий!$E:$AM,22,0)</f>
        <v>Юноши, девушки</v>
      </c>
      <c r="H138" s="6" t="str">
        <f>VLOOKUP(A138,[1]Общий!$E:$AM,23,0)</f>
        <v>14-15 лет</v>
      </c>
      <c r="I138" s="37">
        <f>VLOOKUP(A138,[1]Общий!$E:$AM,24,0)</f>
        <v>45792</v>
      </c>
      <c r="J138" s="37">
        <f>VLOOKUP(A138,[1]Общий!$E:$AM,25,0)</f>
        <v>45796</v>
      </c>
      <c r="K138" s="28" t="str">
        <f>VLOOKUP(A138,[1]Общий!$E:$AM,26,0)</f>
        <v>Россия</v>
      </c>
      <c r="L138" s="27" t="str">
        <f>VLOOKUP(A138,[1]Общий!$E:$AM,27,0)</f>
        <v>Ханты-Мансийский автономный округ - Югра,
г. Нягань</v>
      </c>
    </row>
    <row r="139" spans="1:12" s="3" customFormat="1" ht="63.75" x14ac:dyDescent="0.2">
      <c r="A139" s="158">
        <v>27475</v>
      </c>
      <c r="B139" s="160" t="str">
        <f>VLOOKUP(A139,[1]Общий!$E:$F,2,0)</f>
        <v>2084770023031750</v>
      </c>
      <c r="C139" s="21" t="str">
        <f>VLOOKUP(A139,[1]Общий!$E:$AM,18,0)</f>
        <v>ЦФО</v>
      </c>
      <c r="D139" s="32" t="str">
        <f>VLOOKUP(A139,[1]Общий!$E:$AM,19,0)</f>
        <v>Межрегиональные соревнования</v>
      </c>
      <c r="E139" s="4" t="str">
        <f>VLOOKUP(A139,[1]Общий!$E:$AM,20,0)</f>
        <v xml:space="preserve">Дистанция-водная-каяк;
дистанция-водная-байдарка;
дистанция-водная-катамаран 2;
дистанция-водная-катамаран 4;
дистанция-водная-командная гонка </v>
      </c>
      <c r="F139" s="145">
        <f>VLOOKUP(A139,[1]Общий!$E:$AM,21,0)</f>
        <v>0</v>
      </c>
      <c r="G139" s="6" t="str">
        <f>VLOOKUP(A139,[1]Общий!$E:$AM,22,0)</f>
        <v>Юноши, девушки</v>
      </c>
      <c r="H139" s="6" t="str">
        <f>VLOOKUP(A139,[1]Общий!$E:$AM,23,0)</f>
        <v>14-15 лет</v>
      </c>
      <c r="I139" s="37">
        <f>VLOOKUP(A139,[1]Общий!$E:$AM,24,0)</f>
        <v>45793</v>
      </c>
      <c r="J139" s="37">
        <f>VLOOKUP(A139,[1]Общий!$E:$AM,25,0)</f>
        <v>45795</v>
      </c>
      <c r="K139" s="28" t="str">
        <f>VLOOKUP(A139,[1]Общий!$E:$AM,26,0)</f>
        <v>Россия</v>
      </c>
      <c r="L139" s="27" t="str">
        <f>VLOOKUP(A139,[1]Общий!$E:$AM,27,0)</f>
        <v>г. Москва</v>
      </c>
    </row>
    <row r="140" spans="1:12" s="3" customFormat="1" ht="38.25" x14ac:dyDescent="0.2">
      <c r="A140" s="158">
        <v>27460</v>
      </c>
      <c r="B140" s="160" t="str">
        <f>VLOOKUP(A140,[1]Общий!$E:$F,2,0)</f>
        <v>2084640018031741</v>
      </c>
      <c r="C140" s="21" t="str">
        <f>VLOOKUP(A140,[1]Общий!$E:$AM,18,0)</f>
        <v>ПФО</v>
      </c>
      <c r="D140" s="32" t="str">
        <f>VLOOKUP(A140,[1]Общий!$E:$AM,19,0)</f>
        <v>Первенство Приволжского федерального округа</v>
      </c>
      <c r="E140" s="4" t="str">
        <f>VLOOKUP(A140,[1]Общий!$E:$AM,20,0)</f>
        <v xml:space="preserve">Дистанция-водная-каяк;
дистанция-водная-катамаран 2;
дистанция-водная-командная гонка </v>
      </c>
      <c r="F140" s="145">
        <f>VLOOKUP(A140,[1]Общий!$E:$AM,21,0)</f>
        <v>0</v>
      </c>
      <c r="G140" s="6" t="str">
        <f>VLOOKUP(A140,[1]Общий!$E:$AM,22,0)</f>
        <v>Юниоры, юниорки</v>
      </c>
      <c r="H140" s="6" t="str">
        <f>VLOOKUP(A140,[1]Общий!$E:$AM,23,0)</f>
        <v>16-21 год</v>
      </c>
      <c r="I140" s="37">
        <f>VLOOKUP(A140,[1]Общий!$E:$AM,24,0)</f>
        <v>45797</v>
      </c>
      <c r="J140" s="37">
        <f>VLOOKUP(A140,[1]Общий!$E:$AM,25,0)</f>
        <v>45800</v>
      </c>
      <c r="K140" s="28" t="str">
        <f>VLOOKUP(A140,[1]Общий!$E:$AM,26,0)</f>
        <v>Россия</v>
      </c>
      <c r="L140" s="27" t="str">
        <f>VLOOKUP(A140,[1]Общий!$E:$AM,27,0)</f>
        <v>Саратовская область,
г. Балаково</v>
      </c>
    </row>
    <row r="141" spans="1:12" s="3" customFormat="1" ht="38.25" x14ac:dyDescent="0.2">
      <c r="A141" s="158">
        <v>27461</v>
      </c>
      <c r="B141" s="160" t="str">
        <f>VLOOKUP(A141,[1]Общий!$E:$F,2,0)</f>
        <v>2084640018031740</v>
      </c>
      <c r="C141" s="21" t="str">
        <f>VLOOKUP(A141,[1]Общий!$E:$AM,18,0)</f>
        <v>ПФО</v>
      </c>
      <c r="D141" s="32" t="str">
        <f>VLOOKUP(A141,[1]Общий!$E:$AM,19,0)</f>
        <v>Первенство Приволжского федерального округа</v>
      </c>
      <c r="E141" s="10" t="str">
        <f>VLOOKUP(A141,[1]Общий!$E:$AM,20,0)</f>
        <v xml:space="preserve">Дистанция-пешеходная;
дистанция-пешеходная-связка;
дистанция-пешеходная-группа </v>
      </c>
      <c r="F141" s="145">
        <f>VLOOKUP(A141,[1]Общий!$E:$AM,21,0)</f>
        <v>0</v>
      </c>
      <c r="G141" s="6" t="str">
        <f>VLOOKUP(A141,[1]Общий!$E:$AM,22,0)</f>
        <v>Юниоры, юниорки</v>
      </c>
      <c r="H141" s="6" t="str">
        <f>VLOOKUP(A141,[1]Общий!$E:$AM,23,0)</f>
        <v>16-21 год</v>
      </c>
      <c r="I141" s="37">
        <f>VLOOKUP(A141,[1]Общий!$E:$AM,24,0)</f>
        <v>45797</v>
      </c>
      <c r="J141" s="37">
        <f>VLOOKUP(A141,[1]Общий!$E:$AM,25,0)</f>
        <v>45801</v>
      </c>
      <c r="K141" s="29" t="str">
        <f>VLOOKUP(A141,[1]Общий!$E:$AM,26,0)</f>
        <v>Россия</v>
      </c>
      <c r="L141" s="27" t="str">
        <f>VLOOKUP(A141,[1]Общий!$E:$AM,27,0)</f>
        <v>Саратовская область,
г. Хвалынск</v>
      </c>
    </row>
    <row r="142" spans="1:12" s="3" customFormat="1" ht="38.25" x14ac:dyDescent="0.2">
      <c r="A142" s="158">
        <v>27462</v>
      </c>
      <c r="B142" s="160" t="str">
        <f>VLOOKUP(A142,[1]Общий!$E:$F,2,0)</f>
        <v>2084640018031739</v>
      </c>
      <c r="C142" s="21" t="str">
        <f>VLOOKUP(A142,[1]Общий!$E:$AM,18,0)</f>
        <v>ПФО</v>
      </c>
      <c r="D142" s="32" t="str">
        <f>VLOOKUP(A142,[1]Общий!$E:$AM,19,0)</f>
        <v>Первенство Приволжского федерального округа</v>
      </c>
      <c r="E142" s="10" t="str">
        <f>VLOOKUP(A142,[1]Общий!$E:$AM,20,0)</f>
        <v>Дистанция-на средствах передвижения;
дистанция-на средствах передвижения-группа</v>
      </c>
      <c r="F142" s="145" t="str">
        <f>VLOOKUP(A142,[1]Общий!$E:$AM,21,0)</f>
        <v>Вело</v>
      </c>
      <c r="G142" s="6" t="str">
        <f>VLOOKUP(A142,[1]Общий!$E:$AM,22,0)</f>
        <v>Юниоры, юниорки</v>
      </c>
      <c r="H142" s="6" t="str">
        <f>VLOOKUP(A142,[1]Общий!$E:$AM,23,0)</f>
        <v>16-21 год</v>
      </c>
      <c r="I142" s="37">
        <f>VLOOKUP(A142,[1]Общий!$E:$AM,24,0)</f>
        <v>45797</v>
      </c>
      <c r="J142" s="37">
        <f>VLOOKUP(A142,[1]Общий!$E:$AM,25,0)</f>
        <v>45800</v>
      </c>
      <c r="K142" s="29" t="str">
        <f>VLOOKUP(A142,[1]Общий!$E:$AM,26,0)</f>
        <v>Россия</v>
      </c>
      <c r="L142" s="27" t="str">
        <f>VLOOKUP(A142,[1]Общий!$E:$AM,27,0)</f>
        <v>Саратовская область,
г. Хвалынск</v>
      </c>
    </row>
    <row r="143" spans="1:12" s="3" customFormat="1" ht="25.5" x14ac:dyDescent="0.2">
      <c r="A143" s="158">
        <v>27131</v>
      </c>
      <c r="B143" s="160" t="str">
        <f>VLOOKUP(A143,[1]Общий!$E:$F,2,0)</f>
        <v>2084230022031575</v>
      </c>
      <c r="C143" s="21" t="str">
        <f>VLOOKUP(A143,[1]Общий!$E:$AM,18,0)</f>
        <v>ЮФО</v>
      </c>
      <c r="D143" s="32" t="str">
        <f>VLOOKUP(A143,[1]Общий!$E:$AM,19,0)</f>
        <v>Первенство России</v>
      </c>
      <c r="E143" s="4" t="str">
        <f>VLOOKUP(A143,[1]Общий!$E:$AM,20,0)</f>
        <v>Дистанция-горная-связка;
дистанция-горная-группа</v>
      </c>
      <c r="F143" s="147">
        <f>VLOOKUP(A143,[1]Общий!$E:$AM,21,0)</f>
        <v>0</v>
      </c>
      <c r="G143" s="6" t="str">
        <f>VLOOKUP(A143,[1]Общий!$E:$AM,22,0)</f>
        <v>Юниоры, юниорки</v>
      </c>
      <c r="H143" s="6" t="str">
        <f>VLOOKUP(A143,[1]Общий!$E:$AM,23,0)</f>
        <v>16-21 год</v>
      </c>
      <c r="I143" s="37">
        <f>VLOOKUP(A143,[1]Общий!$E:$AM,24,0)</f>
        <v>45827</v>
      </c>
      <c r="J143" s="37">
        <f>VLOOKUP(A143,[1]Общий!$E:$AM,25,0)</f>
        <v>45831</v>
      </c>
      <c r="K143" s="29" t="str">
        <f>VLOOKUP(A143,[1]Общий!$E:$AM,26,0)</f>
        <v>Россия</v>
      </c>
      <c r="L143" s="27" t="str">
        <f>VLOOKUP(A143,[1]Общий!$E:$AM,27,0)</f>
        <v>Краснодарский край,
п. Планческая Щель</v>
      </c>
    </row>
    <row r="144" spans="1:12" s="3" customFormat="1" ht="38.25" x14ac:dyDescent="0.2">
      <c r="A144" s="158">
        <v>33504</v>
      </c>
      <c r="B144" s="160" t="str">
        <f>VLOOKUP(A144,[1]Общий!$E:$F,2,0)</f>
        <v>2084260018041461</v>
      </c>
      <c r="C144" s="21" t="str">
        <f>VLOOKUP(A144,[1]Общий!$E:$AM,18,0)</f>
        <v>СКФО</v>
      </c>
      <c r="D144" s="32" t="str">
        <f>VLOOKUP(A144,[1]Общий!$E:$AM,19,0)</f>
        <v>Первенство Северо-Кавказского федерального округа</v>
      </c>
      <c r="E144" s="10" t="str">
        <f>VLOOKUP(A144,[1]Общий!$E:$AM,20,0)</f>
        <v xml:space="preserve">Дистанция-пешеходная;
дистанция-пешеходная-связка;
дистанция-пешеходная-группа </v>
      </c>
      <c r="F144" s="147">
        <f>VLOOKUP(A144,[1]Общий!$E:$AM,21,0)</f>
        <v>0</v>
      </c>
      <c r="G144" s="6" t="str">
        <f>VLOOKUP(A144,[1]Общий!$E:$AM,22,0)</f>
        <v>Юниоры, юниорки</v>
      </c>
      <c r="H144" s="6" t="str">
        <f>VLOOKUP(A144,[1]Общий!$E:$AM,23,0)</f>
        <v>16-21 год</v>
      </c>
      <c r="I144" s="37">
        <f>VLOOKUP(A144,[1]Общий!$E:$AM,24,0)</f>
        <v>45835</v>
      </c>
      <c r="J144" s="37">
        <f>VLOOKUP(A144,[1]Общий!$E:$AM,25,0)</f>
        <v>45837</v>
      </c>
      <c r="K144" s="29" t="str">
        <f>VLOOKUP(A144,[1]Общий!$E:$AM,26,0)</f>
        <v>Россия</v>
      </c>
      <c r="L144" s="27" t="str">
        <f>VLOOKUP(A144,[1]Общий!$E:$AM,27,0)</f>
        <v>Ставропольский край, 
г. Лермонтов</v>
      </c>
    </row>
    <row r="145" spans="1:12" s="3" customFormat="1" ht="38.25" x14ac:dyDescent="0.2">
      <c r="A145" s="158">
        <v>33505</v>
      </c>
      <c r="B145" s="160" t="str">
        <f>VLOOKUP(A145,[1]Общий!$E:$F,2,0)</f>
        <v>2084260018041462</v>
      </c>
      <c r="C145" s="33" t="str">
        <f>VLOOKUP(A145,[1]Общий!$E:$AM,18,0)</f>
        <v>СКФО</v>
      </c>
      <c r="D145" s="32" t="str">
        <f>VLOOKUP(A145,[1]Общий!$E:$AM,19,0)</f>
        <v>Первенство Северо-Кавказского федерального округа</v>
      </c>
      <c r="E145" s="4" t="str">
        <f>VLOOKUP(A145,[1]Общий!$E:$AM,20,0)</f>
        <v xml:space="preserve">Дистанция-пешеходная;
дистанция-пешеходная-связка;
дистанция-пешеходная-группа </v>
      </c>
      <c r="F145" s="143">
        <f>VLOOKUP(A145,[1]Общий!$E:$AM,21,0)</f>
        <v>0</v>
      </c>
      <c r="G145" s="6" t="str">
        <f>VLOOKUP(A145,[1]Общий!$E:$AM,22,0)</f>
        <v>Юноши, девушки</v>
      </c>
      <c r="H145" s="6" t="str">
        <f>VLOOKUP(A145,[1]Общий!$E:$AM,23,0)</f>
        <v>14-15 лет</v>
      </c>
      <c r="I145" s="37">
        <f>VLOOKUP(A145,[1]Общий!$E:$AM,24,0)</f>
        <v>45835</v>
      </c>
      <c r="J145" s="37">
        <f>VLOOKUP(A145,[1]Общий!$E:$AM,25,0)</f>
        <v>45837</v>
      </c>
      <c r="K145" s="28" t="str">
        <f>VLOOKUP(A145,[1]Общий!$E:$AM,26,0)</f>
        <v>Россия</v>
      </c>
      <c r="L145" s="57" t="str">
        <f>VLOOKUP(A145,[1]Общий!$E:$AM,27,0)</f>
        <v>Ставропольский край, 
г. Лермонтов</v>
      </c>
    </row>
    <row r="146" spans="1:12" s="3" customFormat="1" ht="38.25" x14ac:dyDescent="0.2">
      <c r="A146" s="158">
        <v>33506</v>
      </c>
      <c r="B146" s="160" t="str">
        <f>VLOOKUP(A146,[1]Общий!$E:$F,2,0)</f>
        <v>2084260018041463</v>
      </c>
      <c r="C146" s="21" t="str">
        <f>VLOOKUP(A146,[1]Общий!$E:$AM,18,0)</f>
        <v>СКФО</v>
      </c>
      <c r="D146" s="32" t="str">
        <f>VLOOKUP(A146,[1]Общий!$E:$AM,19,0)</f>
        <v>Первенство Северо-Кавказского федерального округа</v>
      </c>
      <c r="E146" s="4" t="str">
        <f>VLOOKUP(A146,[1]Общий!$E:$AM,20,0)</f>
        <v xml:space="preserve">Дистанция-пешеходная;
дистанция-пешеходная-связка;
дистанция-пешеходная-группа </v>
      </c>
      <c r="F146" s="143">
        <f>VLOOKUP(A146,[1]Общий!$E:$AM,21,0)</f>
        <v>0</v>
      </c>
      <c r="G146" s="6" t="str">
        <f>VLOOKUP(A146,[1]Общий!$E:$AM,22,0)</f>
        <v>Мальчики, девочки</v>
      </c>
      <c r="H146" s="6" t="str">
        <f>VLOOKUP(A146,[1]Общий!$E:$AM,23,0)</f>
        <v>8-13 лет</v>
      </c>
      <c r="I146" s="37">
        <f>VLOOKUP(A146,[1]Общий!$E:$AM,24,0)</f>
        <v>45835</v>
      </c>
      <c r="J146" s="37">
        <f>VLOOKUP(A146,[1]Общий!$E:$AM,25,0)</f>
        <v>45837</v>
      </c>
      <c r="K146" s="28" t="str">
        <f>VLOOKUP(A146,[1]Общий!$E:$AM,26,0)</f>
        <v>Россия</v>
      </c>
      <c r="L146" s="27" t="str">
        <f>VLOOKUP(A146,[1]Общий!$E:$AM,27,0)</f>
        <v>Ставропольский край, 
г. Лермонтов</v>
      </c>
    </row>
    <row r="147" spans="1:12" s="3" customFormat="1" ht="38.25" x14ac:dyDescent="0.2">
      <c r="A147" s="158">
        <v>27393</v>
      </c>
      <c r="B147" s="160" t="str">
        <f>VLOOKUP(A147,[1]Общий!$E:$F,2,0)</f>
        <v>2084500021033988</v>
      </c>
      <c r="C147" s="21" t="str">
        <f>VLOOKUP(A147,[1]Общий!$E:$AM,18,0)</f>
        <v>ЦФО</v>
      </c>
      <c r="D147" s="32" t="str">
        <f>VLOOKUP(A147,[1]Общий!$E:$AM,19,0)</f>
        <v>Всероссийские соревнования</v>
      </c>
      <c r="E147" s="4" t="str">
        <f>VLOOKUP(A147,[1]Общий!$E:$AM,20,0)</f>
        <v xml:space="preserve">Дистанция-пешеходная;
дистанция-пешеходная-связка;
дистанция-пешеходная-группа </v>
      </c>
      <c r="F147" s="143">
        <f>VLOOKUP(A147,[1]Общий!$E:$AM,21,0)</f>
        <v>0</v>
      </c>
      <c r="G147" s="6" t="str">
        <f>VLOOKUP(A147,[1]Общий!$E:$AM,22,0)</f>
        <v>Юниоры, юниорки</v>
      </c>
      <c r="H147" s="6" t="str">
        <f>VLOOKUP(A147,[1]Общий!$E:$AM,23,0)</f>
        <v>16-21 год</v>
      </c>
      <c r="I147" s="37">
        <f>VLOOKUP(A147,[1]Общий!$E:$AM,24,0)</f>
        <v>45840</v>
      </c>
      <c r="J147" s="37">
        <f>VLOOKUP(A147,[1]Общий!$E:$AM,25,0)</f>
        <v>45845</v>
      </c>
      <c r="K147" s="28" t="str">
        <f>VLOOKUP(A147,[1]Общий!$E:$AM,26,0)</f>
        <v>Россия</v>
      </c>
      <c r="L147" s="27" t="str">
        <f>VLOOKUP(A147,[1]Общий!$E:$AM,27,0)</f>
        <v>Московская область,
п. им. Цюрупы</v>
      </c>
    </row>
    <row r="148" spans="1:12" s="3" customFormat="1" ht="38.25" x14ac:dyDescent="0.2">
      <c r="A148" s="158">
        <v>27394</v>
      </c>
      <c r="B148" s="160" t="str">
        <f>VLOOKUP(A148,[1]Общий!$E:$F,2,0)</f>
        <v>2084500021033987</v>
      </c>
      <c r="C148" s="21" t="str">
        <f>VLOOKUP(A148,[1]Общий!$E:$AM,18,0)</f>
        <v>ЦФО</v>
      </c>
      <c r="D148" s="32" t="str">
        <f>VLOOKUP(A148,[1]Общий!$E:$AM,19,0)</f>
        <v>Всероссийские соревнования</v>
      </c>
      <c r="E148" s="10" t="str">
        <f>VLOOKUP(A148,[1]Общий!$E:$AM,20,0)</f>
        <v xml:space="preserve">Дистанция-пешеходная;
дистанция-пешеходная-связка;
дистанция-пешеходная-группа </v>
      </c>
      <c r="F148" s="147">
        <f>VLOOKUP(A148,[1]Общий!$E:$AM,21,0)</f>
        <v>0</v>
      </c>
      <c r="G148" s="6" t="str">
        <f>VLOOKUP(A148,[1]Общий!$E:$AM,22,0)</f>
        <v>Юноши, девушки</v>
      </c>
      <c r="H148" s="6" t="str">
        <f>VLOOKUP(A148,[1]Общий!$E:$AM,23,0)</f>
        <v>14-15 лет</v>
      </c>
      <c r="I148" s="38">
        <f>VLOOKUP(A148,[1]Общий!$E:$AM,24,0)</f>
        <v>45840</v>
      </c>
      <c r="J148" s="38">
        <f>VLOOKUP(A148,[1]Общий!$E:$AM,25,0)</f>
        <v>45845</v>
      </c>
      <c r="K148" s="29" t="str">
        <f>VLOOKUP(A148,[1]Общий!$E:$AM,26,0)</f>
        <v>Россия</v>
      </c>
      <c r="L148" s="27" t="str">
        <f>VLOOKUP(A148,[1]Общий!$E:$AM,27,0)</f>
        <v>Московская область,
п. им. Цюрупы</v>
      </c>
    </row>
    <row r="149" spans="1:12" ht="25.5" x14ac:dyDescent="0.2">
      <c r="A149" s="158">
        <v>27132</v>
      </c>
      <c r="B149" s="160" t="str">
        <f>VLOOKUP(A149,[1]Общий!$E:$F,2,0)</f>
        <v>2084330022031576</v>
      </c>
      <c r="C149" s="21" t="str">
        <f>VLOOKUP(A149,[1]Общий!$E:$AM,18,0)</f>
        <v>ЦФО</v>
      </c>
      <c r="D149" s="32" t="str">
        <f>VLOOKUP(A149,[1]Общий!$E:$AM,19,0)</f>
        <v>Первенство России</v>
      </c>
      <c r="E149" s="10" t="str">
        <f>VLOOKUP(A149,[1]Общий!$E:$AM,20,0)</f>
        <v>Дистанция-на средствах передвижения</v>
      </c>
      <c r="F149" s="145" t="str">
        <f>VLOOKUP(A149,[1]Общий!$E:$AM,21,0)</f>
        <v>Кони</v>
      </c>
      <c r="G149" s="6" t="str">
        <f>VLOOKUP(A149,[1]Общий!$E:$AM,22,0)</f>
        <v>Юниоры, юниорки</v>
      </c>
      <c r="H149" s="6" t="str">
        <f>VLOOKUP(A149,[1]Общий!$E:$AM,23,0)</f>
        <v>16-21 год</v>
      </c>
      <c r="I149" s="37">
        <f>VLOOKUP(A149,[1]Общий!$E:$AM,24,0)</f>
        <v>45841</v>
      </c>
      <c r="J149" s="37">
        <f>VLOOKUP(A149,[1]Общий!$E:$AM,25,0)</f>
        <v>45845</v>
      </c>
      <c r="K149" s="29" t="str">
        <f>VLOOKUP(A149,[1]Общий!$E:$AM,26,0)</f>
        <v>Россия</v>
      </c>
      <c r="L149" s="57" t="str">
        <f>VLOOKUP(A149,[1]Общий!$E:$AM,27,0)</f>
        <v>Владимирская область,
д. Бельцы</v>
      </c>
    </row>
    <row r="150" spans="1:12" s="3" customFormat="1" ht="63.75" x14ac:dyDescent="0.2">
      <c r="A150" s="158">
        <v>27133</v>
      </c>
      <c r="B150" s="160" t="str">
        <f>VLOOKUP(A150,[1]Общий!$E:$F,2,0)</f>
        <v>2084500022033985</v>
      </c>
      <c r="C150" s="21" t="str">
        <f>VLOOKUP(A150,[1]Общий!$E:$AM,18,0)</f>
        <v>ЦФО</v>
      </c>
      <c r="D150" s="32" t="str">
        <f>VLOOKUP(A150,[1]Общий!$E:$AM,19,0)</f>
        <v>Первенство России</v>
      </c>
      <c r="E150" s="10" t="str">
        <f>VLOOKUP(A150,[1]Общий!$E:$AM,20,0)</f>
        <v xml:space="preserve">Дистанция-водная-каяк;
дистанция-водная-байдарка;
дистанция-водная-катамаран 2;
дистанция-водная-катамаран 4;
дистанция-водная-командная гонка </v>
      </c>
      <c r="F150" s="145">
        <f>VLOOKUP(A150,[1]Общий!$E:$AM,21,0)</f>
        <v>0</v>
      </c>
      <c r="G150" s="6" t="str">
        <f>VLOOKUP(A150,[1]Общий!$E:$AM,22,0)</f>
        <v>Юниоры, юниорки</v>
      </c>
      <c r="H150" s="6" t="str">
        <f>VLOOKUP(A150,[1]Общий!$E:$AM,23,0)</f>
        <v>16-21 год</v>
      </c>
      <c r="I150" s="37">
        <f>VLOOKUP(A150,[1]Общий!$E:$AM,24,0)</f>
        <v>45882</v>
      </c>
      <c r="J150" s="37">
        <f>VLOOKUP(A150,[1]Общий!$E:$AM,25,0)</f>
        <v>45886</v>
      </c>
      <c r="K150" s="29" t="str">
        <f>VLOOKUP(A150,[1]Общий!$E:$AM,26,0)</f>
        <v>Россия</v>
      </c>
      <c r="L150" s="57" t="str">
        <f>VLOOKUP(A150,[1]Общий!$E:$AM,27,0)</f>
        <v>Московская область, 
р.п. Богородское</v>
      </c>
    </row>
    <row r="151" spans="1:12" s="3" customFormat="1" ht="63.75" x14ac:dyDescent="0.2">
      <c r="A151" s="158">
        <v>27481</v>
      </c>
      <c r="B151" s="160" t="str">
        <f>VLOOKUP(A151,[1]Общий!$E:$F,2,0)</f>
        <v>2084500023033986</v>
      </c>
      <c r="C151" s="21" t="str">
        <f>VLOOKUP(A151,[1]Общий!$E:$AM,18,0)</f>
        <v>ЦФО</v>
      </c>
      <c r="D151" s="32" t="str">
        <f>VLOOKUP(A151,[1]Общий!$E:$AM,19,0)</f>
        <v>Межрегиональные соревнования</v>
      </c>
      <c r="E151" s="4" t="str">
        <f>VLOOKUP(A151,[1]Общий!$E:$AM,20,0)</f>
        <v xml:space="preserve">Дистанция-водная-каяк;
дистанция-водная-байдарка;
дистанция-водная-катамаран 2;
дистанция-водная-катамаран 4;
дистанция-водная-командная гонка </v>
      </c>
      <c r="F151" s="145">
        <f>VLOOKUP(A151,[1]Общий!$E:$AM,21,0)</f>
        <v>0</v>
      </c>
      <c r="G151" s="6" t="str">
        <f>VLOOKUP(A151,[1]Общий!$E:$AM,22,0)</f>
        <v>Юноши, девушки</v>
      </c>
      <c r="H151" s="6" t="str">
        <f>VLOOKUP(A151,[1]Общий!$E:$AM,23,0)</f>
        <v>14-15 лет</v>
      </c>
      <c r="I151" s="37">
        <f>VLOOKUP(A151,[1]Общий!$E:$AM,24,0)</f>
        <v>45882</v>
      </c>
      <c r="J151" s="37">
        <f>VLOOKUP(A151,[1]Общий!$E:$AM,25,0)</f>
        <v>45886</v>
      </c>
      <c r="K151" s="29" t="str">
        <f>VLOOKUP(A151,[1]Общий!$E:$AM,26,0)</f>
        <v>Россия</v>
      </c>
      <c r="L151" s="27" t="str">
        <f>VLOOKUP(A151,[1]Общий!$E:$AM,27,0)</f>
        <v>Московская область, 
р.п. Богородское</v>
      </c>
    </row>
    <row r="152" spans="1:12" s="11" customFormat="1" ht="38.25" x14ac:dyDescent="0.2">
      <c r="A152" s="158">
        <v>27134</v>
      </c>
      <c r="B152" s="160" t="str">
        <f>VLOOKUP(A152,[1]Общий!$E:$F,2,0)</f>
        <v>2084220022031577</v>
      </c>
      <c r="C152" s="21" t="str">
        <f>VLOOKUP(A152,[1]Общий!$E:$AM,18,0)</f>
        <v>СибФО</v>
      </c>
      <c r="D152" s="32" t="str">
        <f>VLOOKUP(A152,[1]Общий!$E:$AM,19,0)</f>
        <v>Первенство России</v>
      </c>
      <c r="E152" s="4" t="str">
        <f>VLOOKUP(A152,[1]Общий!$E:$AM,20,0)</f>
        <v xml:space="preserve">Дистанция-пешеходная;
дистанция-пешеходная-связка;
дистанция-пешеходная-группа </v>
      </c>
      <c r="F152" s="145">
        <f>VLOOKUP(A152,[1]Общий!$E:$AM,21,0)</f>
        <v>0</v>
      </c>
      <c r="G152" s="6" t="str">
        <f>VLOOKUP(A152,[1]Общий!$E:$AM,22,0)</f>
        <v>Юниоры, юниорки</v>
      </c>
      <c r="H152" s="6" t="str">
        <f>VLOOKUP(A152,[1]Общий!$E:$AM,23,0)</f>
        <v>16-21 год</v>
      </c>
      <c r="I152" s="37">
        <f>VLOOKUP(A152,[1]Общий!$E:$AM,24,0)</f>
        <v>45888</v>
      </c>
      <c r="J152" s="37">
        <f>VLOOKUP(A152,[1]Общий!$E:$AM,25,0)</f>
        <v>45892</v>
      </c>
      <c r="K152" s="29" t="str">
        <f>VLOOKUP(A152,[1]Общий!$E:$AM,26,0)</f>
        <v>Россия</v>
      </c>
      <c r="L152" s="27" t="str">
        <f>VLOOKUP(A152,[1]Общий!$E:$AM,27,0)</f>
        <v>Алтайский край,
с. Нижнекаянча</v>
      </c>
    </row>
    <row r="153" spans="1:12" ht="38.25" x14ac:dyDescent="0.2">
      <c r="A153" s="158">
        <v>27135</v>
      </c>
      <c r="B153" s="160" t="str">
        <f>VLOOKUP(A153,[1]Общий!$E:$F,2,0)</f>
        <v>2084220022031578</v>
      </c>
      <c r="C153" s="21" t="str">
        <f>VLOOKUP(A153,[1]Общий!$E:$AM,18,0)</f>
        <v>СибФО</v>
      </c>
      <c r="D153" s="32" t="str">
        <f>VLOOKUP(A153,[1]Общий!$E:$AM,19,0)</f>
        <v>Первенство России</v>
      </c>
      <c r="E153" s="10" t="str">
        <f>VLOOKUP(A153,[1]Общий!$E:$AM,20,0)</f>
        <v xml:space="preserve">Дистанция-пешеходная;
дистанция-пешеходная-связка;
дистанция-пешеходная-группа </v>
      </c>
      <c r="F153" s="147">
        <f>VLOOKUP(A153,[1]Общий!$E:$AM,21,0)</f>
        <v>0</v>
      </c>
      <c r="G153" s="6" t="str">
        <f>VLOOKUP(A153,[1]Общий!$E:$AM,22,0)</f>
        <v>Юноши, девушки</v>
      </c>
      <c r="H153" s="6" t="str">
        <f>VLOOKUP(A153,[1]Общий!$E:$AM,23,0)</f>
        <v>14-15 лет</v>
      </c>
      <c r="I153" s="38">
        <f>VLOOKUP(A153,[1]Общий!$E:$AM,24,0)</f>
        <v>45888</v>
      </c>
      <c r="J153" s="38">
        <f>VLOOKUP(A153,[1]Общий!$E:$AM,25,0)</f>
        <v>45892</v>
      </c>
      <c r="K153" s="29" t="str">
        <f>VLOOKUP(A153,[1]Общий!$E:$AM,26,0)</f>
        <v>Россия</v>
      </c>
      <c r="L153" s="27" t="str">
        <f>VLOOKUP(A153,[1]Общий!$E:$AM,27,0)</f>
        <v>Алтайский край,
с. Нижнекаянча</v>
      </c>
    </row>
    <row r="154" spans="1:12" ht="38.25" x14ac:dyDescent="0.2">
      <c r="A154" s="158">
        <v>27483</v>
      </c>
      <c r="B154" s="160" t="str">
        <f>VLOOKUP(A154,[1]Общий!$E:$F,2,0)</f>
        <v>2084560023031753</v>
      </c>
      <c r="C154" s="21" t="str">
        <f>VLOOKUP(A154,[1]Общий!$E:$AM,18,0)</f>
        <v>ПФО</v>
      </c>
      <c r="D154" s="32" t="str">
        <f>VLOOKUP(A154,[1]Общий!$E:$AM,19,0)</f>
        <v>Межрегиональные соревнования</v>
      </c>
      <c r="E154" s="10" t="str">
        <f>VLOOKUP(A154,[1]Общий!$E:$AM,20,0)</f>
        <v>Дистанция-на средствах передвижения;
дистанция-на средствах передвижения-группа</v>
      </c>
      <c r="F154" s="147" t="str">
        <f>VLOOKUP(A154,[1]Общий!$E:$AM,21,0)</f>
        <v>Вело</v>
      </c>
      <c r="G154" s="6" t="str">
        <f>VLOOKUP(A154,[1]Общий!$E:$AM,22,0)</f>
        <v>Юноши, девушки</v>
      </c>
      <c r="H154" s="6" t="str">
        <f>VLOOKUP(A154,[1]Общий!$E:$AM,23,0)</f>
        <v>14-15 лет</v>
      </c>
      <c r="I154" s="38">
        <f>VLOOKUP(A154,[1]Общий!$E:$AM,24,0)</f>
        <v>45904</v>
      </c>
      <c r="J154" s="38">
        <f>VLOOKUP(A154,[1]Общий!$E:$AM,25,0)</f>
        <v>45908</v>
      </c>
      <c r="K154" s="29" t="str">
        <f>VLOOKUP(A154,[1]Общий!$E:$AM,26,0)</f>
        <v>Россия</v>
      </c>
      <c r="L154" s="27" t="str">
        <f>VLOOKUP(A154,[1]Общий!$E:$AM,27,0)</f>
        <v>Оренбургская область,
г. Оренбург</v>
      </c>
    </row>
    <row r="155" spans="1:12" ht="25.5" x14ac:dyDescent="0.2">
      <c r="A155" s="158">
        <v>27136</v>
      </c>
      <c r="B155" s="160" t="str">
        <f>VLOOKUP(A155,[1]Общий!$E:$F,2,0)</f>
        <v>2084560022031593</v>
      </c>
      <c r="C155" s="21" t="str">
        <f>VLOOKUP(A155,[1]Общий!$E:$AM,18,0)</f>
        <v>ПФО</v>
      </c>
      <c r="D155" s="32" t="str">
        <f>VLOOKUP(A155,[1]Общий!$E:$AM,19,0)</f>
        <v>Первенство России</v>
      </c>
      <c r="E155" s="4" t="str">
        <f>VLOOKUP(A155,[1]Общий!$E:$AM,20,0)</f>
        <v>Дистанция-на средствах передвижения-группа</v>
      </c>
      <c r="F155" s="143" t="str">
        <f>VLOOKUP(A155,[1]Общий!$E:$AM,21,0)</f>
        <v>Вело</v>
      </c>
      <c r="G155" s="6" t="str">
        <f>VLOOKUP(A155,[1]Общий!$E:$AM,22,0)</f>
        <v>Юниоры, юниорки</v>
      </c>
      <c r="H155" s="6" t="str">
        <f>VLOOKUP(A155,[1]Общий!$E:$AM,23,0)</f>
        <v>16-21 год</v>
      </c>
      <c r="I155" s="37">
        <f>VLOOKUP(A155,[1]Общий!$E:$AM,24,0)</f>
        <v>45904</v>
      </c>
      <c r="J155" s="37">
        <f>VLOOKUP(A155,[1]Общий!$E:$AM,25,0)</f>
        <v>45908</v>
      </c>
      <c r="K155" s="28" t="str">
        <f>VLOOKUP(A155,[1]Общий!$E:$AM,26,0)</f>
        <v>Россия</v>
      </c>
      <c r="L155" s="27" t="str">
        <f>VLOOKUP(A155,[1]Общий!$E:$AM,27,0)</f>
        <v>Оренбургская область,
г. Оренбург</v>
      </c>
    </row>
    <row r="156" spans="1:12" ht="25.5" x14ac:dyDescent="0.2">
      <c r="A156" s="158">
        <v>27400</v>
      </c>
      <c r="B156" s="160" t="str">
        <f>VLOOKUP(A156,[1]Общий!$E:$F,2,0)</f>
        <v>2084770021031687</v>
      </c>
      <c r="C156" s="21" t="str">
        <f>VLOOKUP(A156,[1]Общий!$E:$AM,18,0)</f>
        <v>ЦФО</v>
      </c>
      <c r="D156" s="32" t="str">
        <f>VLOOKUP(A156,[1]Общий!$E:$AM,19,0)</f>
        <v>Всероссийские соревнования</v>
      </c>
      <c r="E156" s="32" t="str">
        <f>VLOOKUP(A156,[1]Общий!$E:$AM,20,0)</f>
        <v xml:space="preserve">Дистанция-пешеходная-группа </v>
      </c>
      <c r="F156" s="148">
        <f>VLOOKUP(A156,[1]Общий!$E:$AM,21,0)</f>
        <v>0</v>
      </c>
      <c r="G156" s="40" t="str">
        <f>VLOOKUP(A156,[1]Общий!$E:$AM,22,0)</f>
        <v>Юноши, девушки</v>
      </c>
      <c r="H156" s="40" t="str">
        <f>VLOOKUP(A156,[1]Общий!$E:$AM,23,0)</f>
        <v>14-15 лет</v>
      </c>
      <c r="I156" s="37">
        <f>VLOOKUP(A156,[1]Общий!$E:$AM,24,0)</f>
        <v>45919</v>
      </c>
      <c r="J156" s="37">
        <f>VLOOKUP(A156,[1]Общий!$E:$AM,25,0)</f>
        <v>45922</v>
      </c>
      <c r="K156" s="28" t="str">
        <f>VLOOKUP(A156,[1]Общий!$E:$AM,26,0)</f>
        <v>Россия</v>
      </c>
      <c r="L156" s="27" t="str">
        <f>VLOOKUP(A156,[1]Общий!$E:$AM,27,0)</f>
        <v>г. Москва</v>
      </c>
    </row>
    <row r="157" spans="1:12" ht="25.5" x14ac:dyDescent="0.2">
      <c r="A157" s="158">
        <v>27397</v>
      </c>
      <c r="B157" s="160" t="str">
        <f>VLOOKUP(A157,[1]Общий!$E:$F,2,0)</f>
        <v>2084340023031784</v>
      </c>
      <c r="C157" s="46" t="str">
        <f>VLOOKUP(A157,[1]Общий!$E:$AM,18,0)</f>
        <v>ЮФО</v>
      </c>
      <c r="D157" s="32" t="str">
        <f>VLOOKUP(A157,[1]Общий!$E:$AM,19,0)</f>
        <v>Межрегиональные соревнования</v>
      </c>
      <c r="E157" s="32" t="str">
        <f>VLOOKUP(A157,[1]Общий!$E:$AM,20,0)</f>
        <v>Дистанция-пешеходная;
дистанция-пешеходная-связка</v>
      </c>
      <c r="F157" s="148">
        <f>VLOOKUP(A157,[1]Общий!$E:$AM,21,0)</f>
        <v>0</v>
      </c>
      <c r="G157" s="40" t="str">
        <f>VLOOKUP(A157,[1]Общий!$E:$AM,22,0)</f>
        <v>Юниоры, юниорки</v>
      </c>
      <c r="H157" s="40" t="str">
        <f>VLOOKUP(A157,[1]Общий!$E:$AM,23,0)</f>
        <v>16-21 год</v>
      </c>
      <c r="I157" s="37">
        <f>VLOOKUP(A157,[1]Общий!$E:$AM,24,0)</f>
        <v>45931</v>
      </c>
      <c r="J157" s="37">
        <f>VLOOKUP(A157,[1]Общий!$E:$AM,25,0)</f>
        <v>45936</v>
      </c>
      <c r="K157" s="28" t="str">
        <f>VLOOKUP(A157,[1]Общий!$E:$AM,26,0)</f>
        <v>Россия</v>
      </c>
      <c r="L157" s="27" t="str">
        <f>VLOOKUP(A157,[1]Общий!$E:$AM,27,0)</f>
        <v>Волгоградская область,
г. Камышин</v>
      </c>
    </row>
    <row r="158" spans="1:12" ht="25.5" x14ac:dyDescent="0.2">
      <c r="A158" s="158">
        <v>27398</v>
      </c>
      <c r="B158" s="160" t="str">
        <f>VLOOKUP(A158,[1]Общий!$E:$F,2,0)</f>
        <v>2084340023031785</v>
      </c>
      <c r="C158" s="21" t="str">
        <f>VLOOKUP(A158,[1]Общий!$E:$AM,18,0)</f>
        <v>ЮФО</v>
      </c>
      <c r="D158" s="32" t="str">
        <f>VLOOKUP(A158,[1]Общий!$E:$AM,19,0)</f>
        <v>Межрегиональные соревнования</v>
      </c>
      <c r="E158" s="32" t="str">
        <f>VLOOKUP(A158,[1]Общий!$E:$AM,20,0)</f>
        <v>Дистанция-пешеходная;
дистанция-пешеходная-связка</v>
      </c>
      <c r="F158" s="148">
        <f>VLOOKUP(A158,[1]Общий!$E:$AM,21,0)</f>
        <v>0</v>
      </c>
      <c r="G158" s="40" t="str">
        <f>VLOOKUP(A158,[1]Общий!$E:$AM,22,0)</f>
        <v>Юноши, девушки</v>
      </c>
      <c r="H158" s="40" t="str">
        <f>VLOOKUP(A158,[1]Общий!$E:$AM,23,0)</f>
        <v>14-15 лет</v>
      </c>
      <c r="I158" s="37">
        <f>VLOOKUP(A158,[1]Общий!$E:$AM,24,0)</f>
        <v>45931</v>
      </c>
      <c r="J158" s="37">
        <f>VLOOKUP(A158,[1]Общий!$E:$AM,25,0)</f>
        <v>45936</v>
      </c>
      <c r="K158" s="28" t="str">
        <f>VLOOKUP(A158,[1]Общий!$E:$AM,26,0)</f>
        <v>Россия</v>
      </c>
      <c r="L158" s="27" t="str">
        <f>VLOOKUP(A158,[1]Общий!$E:$AM,27,0)</f>
        <v>Волгоградская область,
г. Камышин</v>
      </c>
    </row>
    <row r="159" spans="1:12" ht="25.5" x14ac:dyDescent="0.2">
      <c r="A159" s="158">
        <v>29153</v>
      </c>
      <c r="B159" s="160" t="str">
        <f>VLOOKUP(A159,[1]Общий!$E:$F,2,0)</f>
        <v>2084340023031786</v>
      </c>
      <c r="C159" s="21" t="str">
        <f>VLOOKUP(A159,[1]Общий!$E:$AM,18,0)</f>
        <v>ЮФО</v>
      </c>
      <c r="D159" s="32" t="str">
        <f>VLOOKUP(A159,[1]Общий!$E:$AM,19,0)</f>
        <v>Межрегиональные соревнования</v>
      </c>
      <c r="E159" s="4" t="str">
        <f>VLOOKUP(A159,[1]Общий!$E:$AM,20,0)</f>
        <v>Дистанция-пешеходная;
дистанция-пешеходная-связка</v>
      </c>
      <c r="F159" s="143">
        <f>VLOOKUP(A159,[1]Общий!$E:$AM,21,0)</f>
        <v>0</v>
      </c>
      <c r="G159" s="6" t="str">
        <f>VLOOKUP(A159,[1]Общий!$E:$AM,22,0)</f>
        <v>Мальчики, девочки</v>
      </c>
      <c r="H159" s="6" t="str">
        <f>VLOOKUP(A159,[1]Общий!$E:$AM,23,0)</f>
        <v>8-13 лет</v>
      </c>
      <c r="I159" s="37">
        <f>VLOOKUP(A159,[1]Общий!$E:$AM,24,0)</f>
        <v>45931</v>
      </c>
      <c r="J159" s="37">
        <f>VLOOKUP(A159,[1]Общий!$E:$AM,25,0)</f>
        <v>45936</v>
      </c>
      <c r="K159" s="28" t="str">
        <f>VLOOKUP(A159,[1]Общий!$E:$AM,26,0)</f>
        <v>Россия</v>
      </c>
      <c r="L159" s="27" t="str">
        <f>VLOOKUP(A159,[1]Общий!$E:$AM,27,0)</f>
        <v>Волгоградская область,
г. Камышин</v>
      </c>
    </row>
    <row r="160" spans="1:12" ht="38.25" x14ac:dyDescent="0.2">
      <c r="A160" s="158">
        <v>27401</v>
      </c>
      <c r="B160" s="160" t="str">
        <f>VLOOKUP(A160,[1]Общий!$E:$F,2,0)</f>
        <v>2084020021031690</v>
      </c>
      <c r="C160" s="31" t="str">
        <f>VLOOKUP(A160,[1]Общий!$E:$AM,18,0)</f>
        <v>ПФО</v>
      </c>
      <c r="D160" s="32" t="str">
        <f>VLOOKUP(A160,[1]Общий!$E:$AM,19,0)</f>
        <v>Всероссийские соревнования</v>
      </c>
      <c r="E160" s="32" t="str">
        <f>VLOOKUP(A160,[1]Общий!$E:$AM,20,0)</f>
        <v xml:space="preserve">Дистанция-пешеходная;
дистанция-пешеходная-связка;
дистанция-пешеходная-группа </v>
      </c>
      <c r="F160" s="151">
        <f>VLOOKUP(A160,[1]Общий!$E:$AM,21,0)</f>
        <v>0</v>
      </c>
      <c r="G160" s="16" t="str">
        <f>VLOOKUP(A160,[1]Общий!$E:$AM,22,0)</f>
        <v>Юноши, девушки</v>
      </c>
      <c r="H160" s="16" t="str">
        <f>VLOOKUP(A160,[1]Общий!$E:$AM,23,0)</f>
        <v>14-15 лет</v>
      </c>
      <c r="I160" s="37">
        <f>VLOOKUP(A160,[1]Общий!$E:$AM,24,0)</f>
        <v>45938</v>
      </c>
      <c r="J160" s="37">
        <f>VLOOKUP(A160,[1]Общий!$E:$AM,25,0)</f>
        <v>45943</v>
      </c>
      <c r="K160" s="29" t="str">
        <f>VLOOKUP(A160,[1]Общий!$E:$AM,26,0)</f>
        <v>Россия</v>
      </c>
      <c r="L160" s="27" t="str">
        <f>VLOOKUP(A160,[1]Общий!$E:$AM,27,0)</f>
        <v>Республика Башкортостан,
д. Глумилино</v>
      </c>
    </row>
    <row r="161" spans="1:12" ht="25.5" x14ac:dyDescent="0.2">
      <c r="A161" s="158">
        <v>27403</v>
      </c>
      <c r="B161" s="160" t="str">
        <f>VLOOKUP(A161,[1]Общий!$E:$F,2,0)</f>
        <v>2084770021031692</v>
      </c>
      <c r="C161" s="21" t="str">
        <f>VLOOKUP(A161,[1]Общий!$E:$AM,18,0)</f>
        <v>ЦФО</v>
      </c>
      <c r="D161" s="32" t="str">
        <f>VLOOKUP(A161,[1]Общий!$E:$AM,19,0)</f>
        <v>Всероссийские соревнования</v>
      </c>
      <c r="E161" s="32" t="str">
        <f>VLOOKUP(A161,[1]Общий!$E:$AM,20,0)</f>
        <v>Дистанция-пешеходная</v>
      </c>
      <c r="F161" s="143">
        <f>VLOOKUP(A161,[1]Общий!$E:$AM,21,0)</f>
        <v>0</v>
      </c>
      <c r="G161" s="6" t="str">
        <f>VLOOKUP(A161,[1]Общий!$E:$AM,22,0)</f>
        <v>Юниоры, юниорки</v>
      </c>
      <c r="H161" s="6" t="str">
        <f>VLOOKUP(A161,[1]Общий!$E:$AM,23,0)</f>
        <v>16-21 год</v>
      </c>
      <c r="I161" s="37">
        <f>VLOOKUP(A161,[1]Общий!$E:$AM,24,0)</f>
        <v>45947</v>
      </c>
      <c r="J161" s="37">
        <f>VLOOKUP(A161,[1]Общий!$E:$AM,25,0)</f>
        <v>45950</v>
      </c>
      <c r="K161" s="28" t="str">
        <f>VLOOKUP(A161,[1]Общий!$E:$AM,26,0)</f>
        <v>Россия</v>
      </c>
      <c r="L161" s="27" t="str">
        <f>VLOOKUP(A161,[1]Общий!$E:$AM,27,0)</f>
        <v>г. Москва</v>
      </c>
    </row>
    <row r="162" spans="1:12" s="3" customFormat="1" ht="25.5" x14ac:dyDescent="0.2">
      <c r="A162" s="158">
        <v>27404</v>
      </c>
      <c r="B162" s="160" t="str">
        <f>VLOOKUP(A162,[1]Общий!$E:$F,2,0)</f>
        <v>2084770021031691</v>
      </c>
      <c r="C162" s="21" t="str">
        <f>VLOOKUP(A162,[1]Общий!$E:$AM,18,0)</f>
        <v>ЦФО</v>
      </c>
      <c r="D162" s="32" t="str">
        <f>VLOOKUP(A162,[1]Общий!$E:$AM,19,0)</f>
        <v>Всероссийские соревнования</v>
      </c>
      <c r="E162" s="32" t="str">
        <f>VLOOKUP(A162,[1]Общий!$E:$AM,20,0)</f>
        <v>Дистанция-пешеходная</v>
      </c>
      <c r="F162" s="147">
        <f>VLOOKUP(A162,[1]Общий!$E:$AM,21,0)</f>
        <v>0</v>
      </c>
      <c r="G162" s="6" t="str">
        <f>VLOOKUP(A162,[1]Общий!$E:$AM,22,0)</f>
        <v>Юноши, девушки</v>
      </c>
      <c r="H162" s="6" t="str">
        <f>VLOOKUP(A162,[1]Общий!$E:$AM,23,0)</f>
        <v>14-15 лет</v>
      </c>
      <c r="I162" s="37">
        <f>VLOOKUP(A162,[1]Общий!$E:$AM,24,0)</f>
        <v>45947</v>
      </c>
      <c r="J162" s="37">
        <f>VLOOKUP(A162,[1]Общий!$E:$AM,25,0)</f>
        <v>45950</v>
      </c>
      <c r="K162" s="29" t="str">
        <f>VLOOKUP(A162,[1]Общий!$E:$AM,26,0)</f>
        <v>Россия</v>
      </c>
      <c r="L162" s="27" t="str">
        <f>VLOOKUP(A162,[1]Общий!$E:$AM,27,0)</f>
        <v>г. Москва</v>
      </c>
    </row>
    <row r="163" spans="1:12" s="3" customFormat="1" ht="25.5" x14ac:dyDescent="0.2">
      <c r="A163" s="158">
        <v>27485</v>
      </c>
      <c r="B163" s="160" t="str">
        <f>VLOOKUP(A163,[1]Общий!$E:$F,2,0)</f>
        <v>2084580023033977</v>
      </c>
      <c r="C163" s="21" t="str">
        <f>VLOOKUP(A163,[1]Общий!$E:$AM,18,0)</f>
        <v>ПФО</v>
      </c>
      <c r="D163" s="32" t="str">
        <f>VLOOKUP(A163,[1]Общий!$E:$AM,19,0)</f>
        <v>Межрегиональные соревнования</v>
      </c>
      <c r="E163" s="32" t="str">
        <f>VLOOKUP(A163,[1]Общий!$E:$AM,20,0)</f>
        <v>Дистанция-пешеходная;
дистанция-пешеходная-связка</v>
      </c>
      <c r="F163" s="147">
        <f>VLOOKUP(A163,[1]Общий!$E:$AM,21,0)</f>
        <v>0</v>
      </c>
      <c r="G163" s="6" t="str">
        <f>VLOOKUP(A163,[1]Общий!$E:$AM,22,0)</f>
        <v>Юноши, девушки</v>
      </c>
      <c r="H163" s="6" t="str">
        <f>VLOOKUP(A163,[1]Общий!$E:$AM,23,0)</f>
        <v>14-15 лет</v>
      </c>
      <c r="I163" s="37">
        <f>VLOOKUP(A163,[1]Общий!$E:$AM,24,0)</f>
        <v>45951</v>
      </c>
      <c r="J163" s="37">
        <f>VLOOKUP(A163,[1]Общий!$E:$AM,25,0)</f>
        <v>45954</v>
      </c>
      <c r="K163" s="29" t="str">
        <f>VLOOKUP(A163,[1]Общий!$E:$AM,26,0)</f>
        <v>Россия</v>
      </c>
      <c r="L163" s="27" t="str">
        <f>VLOOKUP(A163,[1]Общий!$E:$AM,27,0)</f>
        <v>Пензенская область,
г. Пенза</v>
      </c>
    </row>
    <row r="164" spans="1:12" ht="25.5" x14ac:dyDescent="0.2">
      <c r="A164" s="158">
        <v>27487</v>
      </c>
      <c r="B164" s="160" t="str">
        <f>VLOOKUP(A164,[1]Общий!$E:$F,2,0)</f>
        <v>2084010023031755</v>
      </c>
      <c r="C164" s="21" t="str">
        <f>VLOOKUP(A164,[1]Общий!$E:$AM,18,0)</f>
        <v>ЮФО</v>
      </c>
      <c r="D164" s="32" t="str">
        <f>VLOOKUP(A164,[1]Общий!$E:$AM,19,0)</f>
        <v>Межрегиональные соревнования</v>
      </c>
      <c r="E164" s="10" t="str">
        <f>VLOOKUP(A164,[1]Общий!$E:$AM,20,0)</f>
        <v>Дистанция-пешеходная;
дистанция-пешеходная-связка</v>
      </c>
      <c r="F164" s="147">
        <f>VLOOKUP(A164,[1]Общий!$E:$AM,21,0)</f>
        <v>0</v>
      </c>
      <c r="G164" s="6" t="str">
        <f>VLOOKUP(A164,[1]Общий!$E:$AM,22,0)</f>
        <v>Юноши, девушки</v>
      </c>
      <c r="H164" s="6" t="str">
        <f>VLOOKUP(A164,[1]Общий!$E:$AM,23,0)</f>
        <v>14-15 лет</v>
      </c>
      <c r="I164" s="37">
        <f>VLOOKUP(A164,[1]Общий!$E:$AM,24,0)</f>
        <v>45953</v>
      </c>
      <c r="J164" s="37">
        <f>VLOOKUP(A164,[1]Общий!$E:$AM,25,0)</f>
        <v>45956</v>
      </c>
      <c r="K164" s="29" t="str">
        <f>VLOOKUP(A164,[1]Общий!$E:$AM,26,0)</f>
        <v>Россия</v>
      </c>
      <c r="L164" s="27" t="str">
        <f>VLOOKUP(A164,[1]Общий!$E:$AM,27,0)</f>
        <v>Республика Адыгея,
ст. Даховская</v>
      </c>
    </row>
    <row r="165" spans="1:12" ht="25.5" x14ac:dyDescent="0.2">
      <c r="A165" s="158">
        <v>27488</v>
      </c>
      <c r="B165" s="160" t="str">
        <f>VLOOKUP(A165,[1]Общий!$E:$F,2,0)</f>
        <v>2084160023031757</v>
      </c>
      <c r="C165" s="21" t="str">
        <f>VLOOKUP(A165,[1]Общий!$E:$AM,18,0)</f>
        <v>ПФО</v>
      </c>
      <c r="D165" s="32" t="str">
        <f>VLOOKUP(A165,[1]Общий!$E:$AM,19,0)</f>
        <v>Межрегиональные соревнования</v>
      </c>
      <c r="E165" s="32" t="str">
        <f>VLOOKUP(A165,[1]Общий!$E:$AM,20,0)</f>
        <v>Дистанция-на средствах передвижения</v>
      </c>
      <c r="F165" s="147" t="str">
        <f>VLOOKUP(A165,[1]Общий!$E:$AM,21,0)</f>
        <v>Кони</v>
      </c>
      <c r="G165" s="6" t="str">
        <f>VLOOKUP(A165,[1]Общий!$E:$AM,22,0)</f>
        <v>Юноши, девушки</v>
      </c>
      <c r="H165" s="6" t="str">
        <f>VLOOKUP(A165,[1]Общий!$E:$AM,23,0)</f>
        <v>14-15 лет</v>
      </c>
      <c r="I165" s="37">
        <f>VLOOKUP(A165,[1]Общий!$E:$AM,24,0)</f>
        <v>45953</v>
      </c>
      <c r="J165" s="37">
        <f>VLOOKUP(A165,[1]Общий!$E:$AM,25,0)</f>
        <v>45956</v>
      </c>
      <c r="K165" s="29" t="str">
        <f>VLOOKUP(A165,[1]Общий!$E:$AM,26,0)</f>
        <v>Россия</v>
      </c>
      <c r="L165" s="27" t="str">
        <f>VLOOKUP(A165,[1]Общий!$E:$AM,27,0)</f>
        <v>Республика Татарстан,
г. Набережные Челны</v>
      </c>
    </row>
    <row r="166" spans="1:12" ht="38.25" x14ac:dyDescent="0.2">
      <c r="A166" s="158">
        <v>27407</v>
      </c>
      <c r="B166" s="160" t="str">
        <f>VLOOKUP(A166,[1]Общий!$E:$F,2,0)</f>
        <v>2084160021031696</v>
      </c>
      <c r="C166" s="21" t="str">
        <f>VLOOKUP(A166,[1]Общий!$E:$AM,18,0)</f>
        <v>ПФО</v>
      </c>
      <c r="D166" s="32" t="str">
        <f>VLOOKUP(A166,[1]Общий!$E:$AM,19,0)</f>
        <v>Всероссийские соревнования</v>
      </c>
      <c r="E166" s="32" t="str">
        <f>VLOOKUP(A166,[1]Общий!$E:$AM,20,0)</f>
        <v xml:space="preserve">Дистанция-пешеходная;
дистанция-пешеходная-связка;
дистанция-пешеходная-группа </v>
      </c>
      <c r="F166" s="147">
        <f>VLOOKUP(A166,[1]Общий!$E:$AM,21,0)</f>
        <v>0</v>
      </c>
      <c r="G166" s="6" t="str">
        <f>VLOOKUP(A166,[1]Общий!$E:$AM,22,0)</f>
        <v>Юниоры, юниорки</v>
      </c>
      <c r="H166" s="6" t="str">
        <f>VLOOKUP(A166,[1]Общий!$E:$AM,23,0)</f>
        <v>16-21 год</v>
      </c>
      <c r="I166" s="37">
        <f>VLOOKUP(A166,[1]Общий!$E:$AM,24,0)</f>
        <v>45960</v>
      </c>
      <c r="J166" s="37">
        <f>VLOOKUP(A166,[1]Общий!$E:$AM,25,0)</f>
        <v>45964</v>
      </c>
      <c r="K166" s="29" t="str">
        <f>VLOOKUP(A166,[1]Общий!$E:$AM,26,0)</f>
        <v>Россия</v>
      </c>
      <c r="L166" s="27" t="str">
        <f>VLOOKUP(A166,[1]Общий!$E:$AM,27,0)</f>
        <v>Республика Татарстан,
г. Набережные Челны</v>
      </c>
    </row>
    <row r="167" spans="1:12" ht="38.25" x14ac:dyDescent="0.2">
      <c r="A167" s="158">
        <v>27408</v>
      </c>
      <c r="B167" s="160" t="str">
        <f>VLOOKUP(A167,[1]Общий!$E:$F,2,0)</f>
        <v>2084160021031697</v>
      </c>
      <c r="C167" s="21" t="str">
        <f>VLOOKUP(A167,[1]Общий!$E:$AM,18,0)</f>
        <v>ПФО</v>
      </c>
      <c r="D167" s="32" t="str">
        <f>VLOOKUP(A167,[1]Общий!$E:$AM,19,0)</f>
        <v>Всероссийские соревнования</v>
      </c>
      <c r="E167" s="32" t="str">
        <f>VLOOKUP(A167,[1]Общий!$E:$AM,20,0)</f>
        <v xml:space="preserve">Дистанция-пешеходная;
дистанция-пешеходная-связка;
дистанция-пешеходная-группа </v>
      </c>
      <c r="F167" s="147">
        <f>VLOOKUP(A167,[1]Общий!$E:$AM,21,0)</f>
        <v>0</v>
      </c>
      <c r="G167" s="6" t="str">
        <f>VLOOKUP(A167,[1]Общий!$E:$AM,22,0)</f>
        <v>Юноши, девушки</v>
      </c>
      <c r="H167" s="6" t="str">
        <f>VLOOKUP(A167,[1]Общий!$E:$AM,23,0)</f>
        <v>14-15 лет</v>
      </c>
      <c r="I167" s="37">
        <f>VLOOKUP(A167,[1]Общий!$E:$AM,24,0)</f>
        <v>45960</v>
      </c>
      <c r="J167" s="37">
        <f>VLOOKUP(A167,[1]Общий!$E:$AM,25,0)</f>
        <v>45964</v>
      </c>
      <c r="K167" s="29" t="str">
        <f>VLOOKUP(A167,[1]Общий!$E:$AM,26,0)</f>
        <v>Россия</v>
      </c>
      <c r="L167" s="27" t="str">
        <f>VLOOKUP(A167,[1]Общий!$E:$AM,27,0)</f>
        <v>Республика Татарстан,
г. Набережные Челны</v>
      </c>
    </row>
    <row r="168" spans="1:12" s="3" customFormat="1" ht="38.25" x14ac:dyDescent="0.2">
      <c r="A168" s="158">
        <v>27490</v>
      </c>
      <c r="B168" s="160" t="str">
        <f>VLOOKUP(A168,[1]Общий!$E:$F,2,0)</f>
        <v>2084160023031759</v>
      </c>
      <c r="C168" s="21" t="str">
        <f>VLOOKUP(A168,[1]Общий!$E:$AM,18,0)</f>
        <v>ПФО</v>
      </c>
      <c r="D168" s="32" t="str">
        <f>VLOOKUP(A168,[1]Общий!$E:$AM,19,0)</f>
        <v>Межрегиональные соревнования</v>
      </c>
      <c r="E168" s="4" t="str">
        <f>VLOOKUP(A168,[1]Общий!$E:$AM,20,0)</f>
        <v xml:space="preserve">Дистанция-пешеходная;
дистанция-пешеходная-связка;
дистанция-пешеходная-группа </v>
      </c>
      <c r="F168" s="147">
        <f>VLOOKUP(A168,[1]Общий!$E:$AM,21,0)</f>
        <v>0</v>
      </c>
      <c r="G168" s="6" t="str">
        <f>VLOOKUP(A168,[1]Общий!$E:$AM,22,0)</f>
        <v>Мальчики, девочки</v>
      </c>
      <c r="H168" s="6" t="str">
        <f>VLOOKUP(A168,[1]Общий!$E:$AM,23,0)</f>
        <v>8-13 лет</v>
      </c>
      <c r="I168" s="37">
        <f>VLOOKUP(A168,[1]Общий!$E:$AM,24,0)</f>
        <v>45960</v>
      </c>
      <c r="J168" s="37">
        <f>VLOOKUP(A168,[1]Общий!$E:$AM,25,0)</f>
        <v>45964</v>
      </c>
      <c r="K168" s="29" t="str">
        <f>VLOOKUP(A168,[1]Общий!$E:$AM,26,0)</f>
        <v>Россия</v>
      </c>
      <c r="L168" s="57" t="str">
        <f>VLOOKUP(A168,[1]Общий!$E:$AM,27,0)</f>
        <v>Республика Татарстан,
г. Набережные Челны</v>
      </c>
    </row>
    <row r="169" spans="1:12" s="3" customFormat="1" ht="38.25" x14ac:dyDescent="0.2">
      <c r="A169" s="158">
        <v>27493</v>
      </c>
      <c r="B169" s="160" t="str">
        <f>VLOOKUP(A169,[1]Общий!$E:$F,2,0)</f>
        <v>2084590023031762</v>
      </c>
      <c r="C169" s="21" t="str">
        <f>VLOOKUP(A169,[1]Общий!$E:$AM,18,0)</f>
        <v>ПФО</v>
      </c>
      <c r="D169" s="32" t="str">
        <f>VLOOKUP(A169,[1]Общий!$E:$AM,19,0)</f>
        <v>Межрегиональные соревнования</v>
      </c>
      <c r="E169" s="4" t="str">
        <f>VLOOKUP(A169,[1]Общий!$E:$AM,20,0)</f>
        <v xml:space="preserve">Дистанция-пешеходная;
дистанция-пешеходная-связка;
дистанция-пешеходная-группа </v>
      </c>
      <c r="F169" s="147">
        <f>VLOOKUP(A169,[1]Общий!$E:$AM,21,0)</f>
        <v>0</v>
      </c>
      <c r="G169" s="6" t="str">
        <f>VLOOKUP(A169,[1]Общий!$E:$AM,22,0)</f>
        <v>Юниоры, юниорки</v>
      </c>
      <c r="H169" s="6" t="str">
        <f>VLOOKUP(A169,[1]Общий!$E:$AM,23,0)</f>
        <v>16-21 год</v>
      </c>
      <c r="I169" s="37">
        <f>VLOOKUP(A169,[1]Общий!$E:$AM,24,0)</f>
        <v>45980</v>
      </c>
      <c r="J169" s="37">
        <f>VLOOKUP(A169,[1]Общий!$E:$AM,25,0)</f>
        <v>45984</v>
      </c>
      <c r="K169" s="29" t="str">
        <f>VLOOKUP(A169,[1]Общий!$E:$AM,26,0)</f>
        <v>Россия</v>
      </c>
      <c r="L169" s="57" t="str">
        <f>VLOOKUP(A169,[1]Общий!$E:$AM,27,0)</f>
        <v>Пермский край,
пос. Марковский</v>
      </c>
    </row>
    <row r="170" spans="1:12" s="3" customFormat="1" ht="38.25" x14ac:dyDescent="0.2">
      <c r="A170" s="158">
        <v>27494</v>
      </c>
      <c r="B170" s="160" t="str">
        <f>VLOOKUP(A170,[1]Общий!$E:$F,2,0)</f>
        <v>2084590023031761</v>
      </c>
      <c r="C170" s="21" t="str">
        <f>VLOOKUP(A170,[1]Общий!$E:$AM,18,0)</f>
        <v>ПФО</v>
      </c>
      <c r="D170" s="32" t="str">
        <f>VLOOKUP(A170,[1]Общий!$E:$AM,19,0)</f>
        <v>Межрегиональные соревнования</v>
      </c>
      <c r="E170" s="4" t="str">
        <f>VLOOKUP(A170,[1]Общий!$E:$AM,20,0)</f>
        <v xml:space="preserve">Дистанция-пешеходная;
дистанция-пешеходная-связка;
дистанция-пешеходная-группа </v>
      </c>
      <c r="F170" s="147">
        <f>VLOOKUP(A170,[1]Общий!$E:$AM,21,0)</f>
        <v>0</v>
      </c>
      <c r="G170" s="6" t="str">
        <f>VLOOKUP(A170,[1]Общий!$E:$AM,22,0)</f>
        <v>Юноши, девушки</v>
      </c>
      <c r="H170" s="6" t="str">
        <f>VLOOKUP(A170,[1]Общий!$E:$AM,23,0)</f>
        <v>14-15 лет</v>
      </c>
      <c r="I170" s="37">
        <f>VLOOKUP(A170,[1]Общий!$E:$AM,24,0)</f>
        <v>45980</v>
      </c>
      <c r="J170" s="37">
        <f>VLOOKUP(A170,[1]Общий!$E:$AM,25,0)</f>
        <v>45984</v>
      </c>
      <c r="K170" s="29" t="str">
        <f>VLOOKUP(A170,[1]Общий!$E:$AM,26,0)</f>
        <v>Россия</v>
      </c>
      <c r="L170" s="57" t="str">
        <f>VLOOKUP(A170,[1]Общий!$E:$AM,27,0)</f>
        <v>Пермский край,
пос. Марковский</v>
      </c>
    </row>
    <row r="171" spans="1:12" s="3" customFormat="1" ht="38.25" x14ac:dyDescent="0.2">
      <c r="A171" s="158">
        <v>27496</v>
      </c>
      <c r="B171" s="160" t="str">
        <f>VLOOKUP(A171,[1]Общий!$E:$F,2,0)</f>
        <v>2084590023031760</v>
      </c>
      <c r="C171" s="21" t="str">
        <f>VLOOKUP(A171,[1]Общий!$E:$AM,18,0)</f>
        <v>ПФО</v>
      </c>
      <c r="D171" s="32" t="str">
        <f>VLOOKUP(A171,[1]Общий!$E:$AM,19,0)</f>
        <v>Межрегиональные соревнования</v>
      </c>
      <c r="E171" s="4" t="str">
        <f>VLOOKUP(A171,[1]Общий!$E:$AM,20,0)</f>
        <v xml:space="preserve">Дистанция-пешеходная;
дистанция-пешеходная-связка;
дистанция-пешеходная-группа </v>
      </c>
      <c r="F171" s="143">
        <f>VLOOKUP(A171,[1]Общий!$E:$AM,21,0)</f>
        <v>0</v>
      </c>
      <c r="G171" s="6" t="str">
        <f>VLOOKUP(A171,[1]Общий!$E:$AM,22,0)</f>
        <v>Мальчики, девочки</v>
      </c>
      <c r="H171" s="6" t="str">
        <f>VLOOKUP(A171,[1]Общий!$E:$AM,23,0)</f>
        <v>8-13 лет</v>
      </c>
      <c r="I171" s="37">
        <f>VLOOKUP(A171,[1]Общий!$E:$AM,24,0)</f>
        <v>45980</v>
      </c>
      <c r="J171" s="37">
        <f>VLOOKUP(A171,[1]Общий!$E:$AM,25,0)</f>
        <v>45984</v>
      </c>
      <c r="K171" s="7" t="str">
        <f>VLOOKUP(A171,[1]Общий!$E:$AM,26,0)</f>
        <v>Россия</v>
      </c>
      <c r="L171" s="59" t="str">
        <f>VLOOKUP(A171,[1]Общий!$E:$AM,27,0)</f>
        <v>Пермский край,
пос. Марковский</v>
      </c>
    </row>
    <row r="172" spans="1:12" s="3" customFormat="1" ht="38.25" x14ac:dyDescent="0.2">
      <c r="A172" s="158">
        <v>27498</v>
      </c>
      <c r="B172" s="160" t="str">
        <f>VLOOKUP(A172,[1]Общий!$E:$F,2,0)</f>
        <v>2084270023031765</v>
      </c>
      <c r="C172" s="21" t="str">
        <f>VLOOKUP(A172,[1]Общий!$E:$AM,18,0)</f>
        <v>ДВФО</v>
      </c>
      <c r="D172" s="32" t="str">
        <f>VLOOKUP(A172,[1]Общий!$E:$AM,19,0)</f>
        <v>Межрегиональные соревнования</v>
      </c>
      <c r="E172" s="4" t="str">
        <f>VLOOKUP(A172,[1]Общий!$E:$AM,20,0)</f>
        <v xml:space="preserve">Дистанция-пешеходная;
дистанция-пешеходная-связка;
дистанция-пешеходная-группа </v>
      </c>
      <c r="F172" s="143">
        <f>VLOOKUP(A172,[1]Общий!$E:$AM,21,0)</f>
        <v>0</v>
      </c>
      <c r="G172" s="6" t="str">
        <f>VLOOKUP(A172,[1]Общий!$E:$AM,22,0)</f>
        <v>Юноши, девушки</v>
      </c>
      <c r="H172" s="6" t="str">
        <f>VLOOKUP(A172,[1]Общий!$E:$AM,23,0)</f>
        <v>14-15 лет</v>
      </c>
      <c r="I172" s="37">
        <f>VLOOKUP(A172,[1]Общий!$E:$AM,24,0)</f>
        <v>45995</v>
      </c>
      <c r="J172" s="37">
        <f>VLOOKUP(A172,[1]Общий!$E:$AM,25,0)</f>
        <v>45999</v>
      </c>
      <c r="K172" s="7" t="str">
        <f>VLOOKUP(A172,[1]Общий!$E:$AM,26,0)</f>
        <v>Россия</v>
      </c>
      <c r="L172" s="59" t="str">
        <f>VLOOKUP(A172,[1]Общий!$E:$AM,27,0)</f>
        <v>Хабаровский край,
г. Хабаровск</v>
      </c>
    </row>
    <row r="173" spans="1:12" s="3" customFormat="1" ht="38.25" x14ac:dyDescent="0.2">
      <c r="A173" s="158">
        <v>27500</v>
      </c>
      <c r="B173" s="160" t="str">
        <f>VLOOKUP(A173,[1]Общий!$E:$F,2,0)</f>
        <v>2084270023031764</v>
      </c>
      <c r="C173" s="21" t="str">
        <f>VLOOKUP(A173,[1]Общий!$E:$AM,18,0)</f>
        <v>ДВФО</v>
      </c>
      <c r="D173" s="32" t="str">
        <f>VLOOKUP(A173,[1]Общий!$E:$AM,19,0)</f>
        <v>Межрегиональные соревнования</v>
      </c>
      <c r="E173" s="5" t="str">
        <f>VLOOKUP(A173,[1]Общий!$E:$AM,20,0)</f>
        <v xml:space="preserve">Дистанция-пешеходная;
дистанция-пешеходная-связка;
дистанция-пешеходная-группа </v>
      </c>
      <c r="F173" s="143">
        <f>VLOOKUP(A173,[1]Общий!$E:$AM,21,0)</f>
        <v>0</v>
      </c>
      <c r="G173" s="6" t="str">
        <f>VLOOKUP(A173,[1]Общий!$E:$AM,22,0)</f>
        <v>Мальчики, девочки</v>
      </c>
      <c r="H173" s="6" t="str">
        <f>VLOOKUP(A173,[1]Общий!$E:$AM,23,0)</f>
        <v>8-13 лет</v>
      </c>
      <c r="I173" s="36">
        <f>VLOOKUP(A173,[1]Общий!$E:$AM,24,0)</f>
        <v>45995</v>
      </c>
      <c r="J173" s="36">
        <f>VLOOKUP(A173,[1]Общий!$E:$AM,25,0)</f>
        <v>45999</v>
      </c>
      <c r="K173" s="29" t="str">
        <f>VLOOKUP(A173,[1]Общий!$E:$AM,26,0)</f>
        <v>Россия</v>
      </c>
      <c r="L173" s="27" t="str">
        <f>VLOOKUP(A173,[1]Общий!$E:$AM,27,0)</f>
        <v>Хабаровский край,
г. Хабаровск</v>
      </c>
    </row>
    <row r="174" spans="1:12" s="3" customFormat="1" ht="89.25" x14ac:dyDescent="0.2">
      <c r="A174" s="158">
        <v>27137</v>
      </c>
      <c r="B174" s="160" t="str">
        <f>VLOOKUP(A174,[1]Общий!$E:$F,2,0)</f>
        <v>2084770022031579</v>
      </c>
      <c r="C174" s="21" t="str">
        <f>VLOOKUP(A174,[1]Общий!$E:$AM,18,0)</f>
        <v>ЦФО</v>
      </c>
      <c r="D174" s="32" t="str">
        <f>VLOOKUP(A174,[1]Общий!$E:$AM,19,0)</f>
        <v xml:space="preserve">Первенство России </v>
      </c>
      <c r="E174" s="10" t="str">
        <f>VLOOKUP(A174,[1]Общий!$E:$AM,20,0)</f>
        <v>Маршрут-пешеходный (1-6 категория);
маршрут-водный (1-6 категория);
маршрут-горный (1-6 категория);
маршрут-на средствах передвижения (1-6 категория) (велосипед);
маршрут-лыжный (1-6 категория);
маршрут-спелео (1-6 категория);</v>
      </c>
      <c r="F174" s="145" t="str">
        <f>VLOOKUP(A174,[1]Общий!$E:$AM,21,0)</f>
        <v>подведение итогов</v>
      </c>
      <c r="G174" s="6" t="str">
        <f>VLOOKUP(A174,[1]Общий!$E:$AM,22,0)</f>
        <v xml:space="preserve">Юниоры, юниорки </v>
      </c>
      <c r="H174" s="6" t="str">
        <f>VLOOKUP(A174,[1]Общий!$E:$AM,23,0)</f>
        <v>17-21 год</v>
      </c>
      <c r="I174" s="37">
        <f>VLOOKUP(A174,[1]Общий!$E:$AM,24,0)</f>
        <v>45997</v>
      </c>
      <c r="J174" s="37">
        <f>VLOOKUP(A174,[1]Общий!$E:$AM,25,0)</f>
        <v>46001</v>
      </c>
      <c r="K174" s="29" t="str">
        <f>VLOOKUP(A174,[1]Общий!$E:$AM,26,0)</f>
        <v>Россия</v>
      </c>
      <c r="L174" s="27" t="str">
        <f>VLOOKUP(A174,[1]Общий!$E:$AM,27,0)</f>
        <v>г. Москва</v>
      </c>
    </row>
    <row r="175" spans="1:12" s="3" customFormat="1" ht="38.25" x14ac:dyDescent="0.2">
      <c r="A175" s="158">
        <v>27410</v>
      </c>
      <c r="B175" s="160" t="str">
        <f>VLOOKUP(A175,[1]Общий!$E:$F,2,0)</f>
        <v>2084120021031699</v>
      </c>
      <c r="C175" s="21" t="str">
        <f>VLOOKUP(A175,[1]Общий!$E:$AM,18,0)</f>
        <v>ПФО</v>
      </c>
      <c r="D175" s="32" t="str">
        <f>VLOOKUP(A175,[1]Общий!$E:$AM,19,0)</f>
        <v>Всероссийские соревнования</v>
      </c>
      <c r="E175" s="10" t="str">
        <f>VLOOKUP(A175,[1]Общий!$E:$AM,20,0)</f>
        <v>Дистанция-лыжная; 
дистанция-лыжная-связка;
дистанция-лыжная-группа</v>
      </c>
      <c r="F175" s="145">
        <f>VLOOKUP(A175,[1]Общий!$E:$AM,21,0)</f>
        <v>0</v>
      </c>
      <c r="G175" s="6" t="str">
        <f>VLOOKUP(A175,[1]Общий!$E:$AM,22,0)</f>
        <v>Юниоры, юниорки</v>
      </c>
      <c r="H175" s="6" t="str">
        <f>VLOOKUP(A175,[1]Общий!$E:$AM,23,0)</f>
        <v>16-21 год</v>
      </c>
      <c r="I175" s="37">
        <f>VLOOKUP(A175,[1]Общий!$E:$AM,24,0)</f>
        <v>46001</v>
      </c>
      <c r="J175" s="37">
        <f>VLOOKUP(A175,[1]Общий!$E:$AM,25,0)</f>
        <v>46006</v>
      </c>
      <c r="K175" s="29" t="str">
        <f>VLOOKUP(A175,[1]Общий!$E:$AM,26,0)</f>
        <v>Россия</v>
      </c>
      <c r="L175" s="27" t="str">
        <f>VLOOKUP(A175,[1]Общий!$E:$AM,27,0)</f>
        <v>Республика Марий Эл,
д. Корта</v>
      </c>
    </row>
    <row r="176" spans="1:12" s="3" customFormat="1" ht="38.25" x14ac:dyDescent="0.2">
      <c r="A176" s="158">
        <v>27411</v>
      </c>
      <c r="B176" s="160" t="str">
        <f>VLOOKUP(A176,[1]Общий!$E:$F,2,0)</f>
        <v>2084120021031698</v>
      </c>
      <c r="C176" s="21" t="str">
        <f>VLOOKUP(A176,[1]Общий!$E:$AM,18,0)</f>
        <v>ПФО</v>
      </c>
      <c r="D176" s="32" t="str">
        <f>VLOOKUP(A176,[1]Общий!$E:$AM,19,0)</f>
        <v>Всероссийские соревнования</v>
      </c>
      <c r="E176" s="10" t="str">
        <f>VLOOKUP(A176,[1]Общий!$E:$AM,20,0)</f>
        <v>Дистанция-лыжная; 
дистанция-лыжная-связка;
дистанция-лыжная-группа</v>
      </c>
      <c r="F176" s="145">
        <f>VLOOKUP(A176,[1]Общий!$E:$AM,21,0)</f>
        <v>0</v>
      </c>
      <c r="G176" s="6" t="str">
        <f>VLOOKUP(A176,[1]Общий!$E:$AM,22,0)</f>
        <v>Юноши, девушки</v>
      </c>
      <c r="H176" s="6" t="str">
        <f>VLOOKUP(A176,[1]Общий!$E:$AM,23,0)</f>
        <v>14-15 лет</v>
      </c>
      <c r="I176" s="37">
        <f>VLOOKUP(A176,[1]Общий!$E:$AM,24,0)</f>
        <v>46001</v>
      </c>
      <c r="J176" s="37">
        <f>VLOOKUP(A176,[1]Общий!$E:$AM,25,0)</f>
        <v>46006</v>
      </c>
      <c r="K176" s="29" t="str">
        <f>VLOOKUP(A176,[1]Общий!$E:$AM,26,0)</f>
        <v>Россия</v>
      </c>
      <c r="L176" s="27" t="str">
        <f>VLOOKUP(A176,[1]Общий!$E:$AM,27,0)</f>
        <v>Республика Марий Эл,
д. Корта</v>
      </c>
    </row>
    <row r="177" spans="1:12" s="3" customFormat="1" ht="25.5" x14ac:dyDescent="0.2">
      <c r="A177" s="158">
        <v>27413</v>
      </c>
      <c r="B177" s="160" t="str">
        <f>VLOOKUP(A177,[1]Общий!$E:$F,2,0)</f>
        <v>2084780021033982</v>
      </c>
      <c r="C177" s="21" t="str">
        <f>VLOOKUP(A177,[1]Общий!$E:$AM,18,0)</f>
        <v>СЗФО</v>
      </c>
      <c r="D177" s="32" t="str">
        <f>VLOOKUP(A177,[1]Общий!$E:$AM,19,0)</f>
        <v>Всероссийские соревнования</v>
      </c>
      <c r="E177" s="10" t="str">
        <f>VLOOKUP(A177,[1]Общий!$E:$AM,20,0)</f>
        <v>Дистанция-горная-связка</v>
      </c>
      <c r="F177" s="145">
        <f>VLOOKUP(A177,[1]Общий!$E:$AM,21,0)</f>
        <v>0</v>
      </c>
      <c r="G177" s="6" t="str">
        <f>VLOOKUP(A177,[1]Общий!$E:$AM,22,0)</f>
        <v>Юниоры, юниорки</v>
      </c>
      <c r="H177" s="6" t="str">
        <f>VLOOKUP(A177,[1]Общий!$E:$AM,23,0)</f>
        <v>16-21 год</v>
      </c>
      <c r="I177" s="37">
        <f>VLOOKUP(A177,[1]Общий!$E:$AM,24,0)</f>
        <v>46003</v>
      </c>
      <c r="J177" s="37">
        <f>VLOOKUP(A177,[1]Общий!$E:$AM,25,0)</f>
        <v>46005</v>
      </c>
      <c r="K177" s="29" t="str">
        <f>VLOOKUP(A177,[1]Общий!$E:$AM,26,0)</f>
        <v>Россия</v>
      </c>
      <c r="L177" s="27" t="str">
        <f>VLOOKUP(A177,[1]Общий!$E:$AM,27,0)</f>
        <v>г. Санкт-Петербург</v>
      </c>
    </row>
    <row r="178" spans="1:12" s="3" customFormat="1" ht="38.25" x14ac:dyDescent="0.2">
      <c r="A178" s="158">
        <v>27415</v>
      </c>
      <c r="B178" s="160" t="str">
        <f>VLOOKUP(A178,[1]Общий!$E:$F,2,0)</f>
        <v>2084590021031702</v>
      </c>
      <c r="C178" s="21" t="str">
        <f>VLOOKUP(A178,[1]Общий!$E:$AM,18,0)</f>
        <v>ПФО</v>
      </c>
      <c r="D178" s="32" t="str">
        <f>VLOOKUP(A178,[1]Общий!$E:$AM,19,0)</f>
        <v>Всероссийские соревнования</v>
      </c>
      <c r="E178" s="10" t="str">
        <f>VLOOKUP(A178,[1]Общий!$E:$AM,20,0)</f>
        <v xml:space="preserve">Дистанция-пешеходная;
дистанция-пешеходная-связка;
дистанция-пешеходная-группа </v>
      </c>
      <c r="F178" s="145">
        <f>VLOOKUP(A178,[1]Общий!$E:$AM,21,0)</f>
        <v>0</v>
      </c>
      <c r="G178" s="6" t="str">
        <f>VLOOKUP(A178,[1]Общий!$E:$AM,22,0)</f>
        <v>Юниоры, юниорки</v>
      </c>
      <c r="H178" s="6" t="str">
        <f>VLOOKUP(A178,[1]Общий!$E:$AM,23,0)</f>
        <v>16-21 год</v>
      </c>
      <c r="I178" s="37">
        <f>VLOOKUP(A178,[1]Общий!$E:$AM,24,0)</f>
        <v>46008</v>
      </c>
      <c r="J178" s="37">
        <f>VLOOKUP(A178,[1]Общий!$E:$AM,25,0)</f>
        <v>46013</v>
      </c>
      <c r="K178" s="29" t="str">
        <f>VLOOKUP(A178,[1]Общий!$E:$AM,26,0)</f>
        <v>Россия</v>
      </c>
      <c r="L178" s="27" t="str">
        <f>VLOOKUP(A178,[1]Общий!$E:$AM,27,0)</f>
        <v>Пермский край,
пос. Марковский</v>
      </c>
    </row>
    <row r="179" spans="1:12" s="3" customFormat="1" ht="38.25" x14ac:dyDescent="0.2">
      <c r="A179" s="158">
        <v>27416</v>
      </c>
      <c r="B179" s="160" t="str">
        <f>VLOOKUP(A179,[1]Общий!$E:$F,2,0)</f>
        <v>2084590021031701</v>
      </c>
      <c r="C179" s="21" t="str">
        <f>VLOOKUP(A179,[1]Общий!$E:$AM,18,0)</f>
        <v>ПФО</v>
      </c>
      <c r="D179" s="32" t="str">
        <f>VLOOKUP(A179,[1]Общий!$E:$AM,19,0)</f>
        <v>Всероссийские соревнования</v>
      </c>
      <c r="E179" s="4" t="str">
        <f>VLOOKUP(A179,[1]Общий!$E:$AM,20,0)</f>
        <v xml:space="preserve">Дистанция-пешеходная;
дистанция-пешеходная-связка;
дистанция-пешеходная-группа </v>
      </c>
      <c r="F179" s="143">
        <f>VLOOKUP(A179,[1]Общий!$E:$AM,21,0)</f>
        <v>0</v>
      </c>
      <c r="G179" s="6" t="str">
        <f>VLOOKUP(A179,[1]Общий!$E:$AM,22,0)</f>
        <v>Юноши, девушки</v>
      </c>
      <c r="H179" s="6" t="str">
        <f>VLOOKUP(A179,[1]Общий!$E:$AM,23,0)</f>
        <v>14-15 лет</v>
      </c>
      <c r="I179" s="37">
        <f>VLOOKUP(A179,[1]Общий!$E:$AM,24,0)</f>
        <v>46008</v>
      </c>
      <c r="J179" s="37">
        <f>VLOOKUP(A179,[1]Общий!$E:$AM,25,0)</f>
        <v>46013</v>
      </c>
      <c r="K179" s="28" t="str">
        <f>VLOOKUP(A179,[1]Общий!$E:$AM,26,0)</f>
        <v>Россия</v>
      </c>
      <c r="L179" s="27" t="str">
        <f>VLOOKUP(A179,[1]Общий!$E:$AM,27,0)</f>
        <v>Пермский край,
пос. Марковский</v>
      </c>
    </row>
    <row r="180" spans="1:12" s="11" customFormat="1" ht="22.5" customHeight="1" x14ac:dyDescent="0.25">
      <c r="A180" s="43" t="s">
        <v>14</v>
      </c>
      <c r="B180" s="18" t="s">
        <v>14</v>
      </c>
      <c r="C180" s="1"/>
      <c r="D180" s="1"/>
      <c r="E180" s="13" t="s">
        <v>21</v>
      </c>
      <c r="F180" s="152"/>
      <c r="G180" s="14"/>
      <c r="H180" s="14"/>
      <c r="I180" s="15"/>
      <c r="J180" s="15"/>
      <c r="K180" s="14"/>
      <c r="L180" s="15" t="s">
        <v>22</v>
      </c>
    </row>
  </sheetData>
  <sheetProtection selectLockedCells="1" selectUnlockedCells="1"/>
  <autoFilter ref="A5:L180">
    <sortState ref="A12:BL179">
      <sortCondition ref="I11:I158"/>
    </sortState>
  </autoFilter>
  <sortState ref="C168:T186">
    <sortCondition ref="I168:I186"/>
  </sortState>
  <mergeCells count="4">
    <mergeCell ref="C1:L1"/>
    <mergeCell ref="C2:L2"/>
    <mergeCell ref="C3:L3"/>
    <mergeCell ref="H4:K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firstPageNumber="0" fitToHeight="0" orientation="landscape" r:id="rId1"/>
  <headerFooter differentFirst="1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Общий</vt:lpstr>
      <vt:lpstr>Общий!Print_Titles</vt:lpstr>
      <vt:lpstr>Общий!Область_печати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Asus_32_</dc:creator>
  <cp:lastModifiedBy>Чесноков Михаил Александрович</cp:lastModifiedBy>
  <cp:revision>1</cp:revision>
  <cp:lastPrinted>2024-11-10T11:30:41Z</cp:lastPrinted>
  <dcterms:created xsi:type="dcterms:W3CDTF">2017-08-03T01:59:45Z</dcterms:created>
  <dcterms:modified xsi:type="dcterms:W3CDTF">2025-04-18T13:18:14Z</dcterms:modified>
</cp:coreProperties>
</file>