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35" yWindow="105" windowWidth="14880" windowHeight="9870" activeTab="2"/>
  </bookViews>
  <sheets>
    <sheet name="Смеш" sheetId="1" r:id="rId1"/>
    <sheet name="Мужск" sheetId="2" r:id="rId2"/>
    <sheet name="Балл ВУЗа" sheetId="8" r:id="rId3"/>
  </sheets>
  <definedNames>
    <definedName name="_xlnm._FilterDatabase" localSheetId="1" hidden="1">Мужск!$B$5:$L$5</definedName>
    <definedName name="_xlnm._FilterDatabase" localSheetId="0" hidden="1">Смеш!$B$5:$L$5</definedName>
  </definedNames>
  <calcPr calcId="125725"/>
</workbook>
</file>

<file path=xl/calcChain.xml><?xml version="1.0" encoding="utf-8"?>
<calcChain xmlns="http://schemas.openxmlformats.org/spreadsheetml/2006/main">
  <c r="G64" i="8"/>
  <c r="G62"/>
  <c r="G55"/>
  <c r="G52"/>
  <c r="G49"/>
  <c r="G46"/>
  <c r="G38"/>
  <c r="G35"/>
  <c r="G20"/>
  <c r="G17"/>
  <c r="G13"/>
  <c r="G6"/>
  <c r="D34" i="2" l="1"/>
  <c r="D44" i="1"/>
  <c r="L36"/>
  <c r="L39"/>
  <c r="L33" i="2"/>
  <c r="L20" i="1"/>
  <c r="L30" i="2"/>
  <c r="L17" i="1"/>
  <c r="L25" i="2"/>
  <c r="L14"/>
  <c r="L35" i="1"/>
  <c r="L34"/>
  <c r="L12" i="2"/>
  <c r="L33" i="1"/>
  <c r="L6" i="2"/>
  <c r="N7" s="1"/>
  <c r="L9"/>
  <c r="O9" s="1"/>
  <c r="L21"/>
  <c r="L19"/>
  <c r="L12" i="1"/>
  <c r="O12" s="1"/>
  <c r="L32"/>
  <c r="L23" i="2"/>
  <c r="L21" i="1"/>
  <c r="L25"/>
  <c r="L16"/>
  <c r="L31"/>
  <c r="L30"/>
  <c r="L29"/>
  <c r="L23"/>
  <c r="L26"/>
  <c r="L28"/>
  <c r="L29" i="2"/>
  <c r="L7"/>
  <c r="O7" s="1"/>
  <c r="L6" i="1"/>
  <c r="O6" s="1"/>
  <c r="L9"/>
  <c r="O9" s="1"/>
  <c r="L27"/>
  <c r="L10" i="2"/>
  <c r="O10" s="1"/>
  <c r="L26"/>
  <c r="L24" i="1"/>
  <c r="L32" i="2"/>
  <c r="L31"/>
  <c r="L37" i="1"/>
  <c r="L16" i="2"/>
  <c r="L27"/>
  <c r="L22" i="1"/>
  <c r="L28" i="2"/>
  <c r="L13" i="1"/>
  <c r="O13" s="1"/>
  <c r="L22" i="2"/>
  <c r="L14" i="1"/>
  <c r="L20" i="2"/>
  <c r="L18" i="1"/>
  <c r="L13" i="2"/>
  <c r="L38" i="1"/>
  <c r="N38" s="1"/>
  <c r="L43"/>
  <c r="L18" i="2"/>
  <c r="L11"/>
  <c r="L7" i="1"/>
  <c r="O7" s="1"/>
  <c r="L11"/>
  <c r="O11" s="1"/>
  <c r="L8"/>
  <c r="O8" s="1"/>
  <c r="L42"/>
  <c r="L19"/>
  <c r="L8" i="2"/>
  <c r="O8" s="1"/>
  <c r="L24"/>
  <c r="L15"/>
  <c r="L17"/>
  <c r="L15" i="1"/>
  <c r="L10"/>
  <c r="O10" s="1"/>
  <c r="L41"/>
  <c r="L40"/>
  <c r="N6" i="2" l="1"/>
  <c r="N32"/>
  <c r="N30"/>
  <c r="N28"/>
  <c r="N26"/>
  <c r="N24"/>
  <c r="N22"/>
  <c r="N20"/>
  <c r="N18"/>
  <c r="N16"/>
  <c r="N14"/>
  <c r="N12"/>
  <c r="N10"/>
  <c r="N8"/>
  <c r="O6"/>
  <c r="N33"/>
  <c r="N31"/>
  <c r="N29"/>
  <c r="N27"/>
  <c r="N25"/>
  <c r="N23"/>
  <c r="N21"/>
  <c r="N19"/>
  <c r="N17"/>
  <c r="N15"/>
  <c r="N13"/>
  <c r="N11"/>
  <c r="N9"/>
  <c r="N6" i="1"/>
  <c r="N42"/>
  <c r="N40"/>
  <c r="N37"/>
  <c r="N35"/>
  <c r="N33"/>
  <c r="N31"/>
  <c r="N29"/>
  <c r="N27"/>
  <c r="N25"/>
  <c r="N23"/>
  <c r="N21"/>
  <c r="N19"/>
  <c r="N17"/>
  <c r="N15"/>
  <c r="N13"/>
  <c r="N11"/>
  <c r="N9"/>
  <c r="N7"/>
  <c r="N43"/>
  <c r="N41"/>
  <c r="N39"/>
  <c r="N36"/>
  <c r="N34"/>
  <c r="N32"/>
  <c r="N30"/>
  <c r="N28"/>
  <c r="N26"/>
  <c r="N24"/>
  <c r="N22"/>
  <c r="N20"/>
  <c r="N18"/>
  <c r="N16"/>
  <c r="N14"/>
  <c r="N12"/>
  <c r="N10"/>
  <c r="N8"/>
</calcChain>
</file>

<file path=xl/sharedStrings.xml><?xml version="1.0" encoding="utf-8"?>
<sst xmlns="http://schemas.openxmlformats.org/spreadsheetml/2006/main" count="386" uniqueCount="181">
  <si>
    <t xml:space="preserve">1 подъем </t>
  </si>
  <si>
    <t>Не пройдено этапов</t>
  </si>
  <si>
    <t>Связки</t>
  </si>
  <si>
    <t>2 спуск</t>
  </si>
  <si>
    <t>3 смена</t>
  </si>
  <si>
    <t>4 два спуска</t>
  </si>
  <si>
    <t>Время</t>
  </si>
  <si>
    <t>ВЕРЁВКИ</t>
  </si>
  <si>
    <t>Протокол Квалификация</t>
  </si>
  <si>
    <t>Результат</t>
  </si>
  <si>
    <t>МАИ 1-1</t>
  </si>
  <si>
    <t>Кузнецова Ирина(бр) Кравченко Наташа(бр)</t>
  </si>
  <si>
    <t>Лукьянов Павел(мс), Петровская Вероника(1)</t>
  </si>
  <si>
    <t>Ранг</t>
  </si>
  <si>
    <t>МГСУ1-1</t>
  </si>
  <si>
    <t>Фролова Екатерина(2), Комаров Павел(2)</t>
  </si>
  <si>
    <t>Смешанная связка</t>
  </si>
  <si>
    <t>Мужская связка</t>
  </si>
  <si>
    <t>МГСУ-1-2</t>
  </si>
  <si>
    <t>Торопов Александр(1), Терехов Максим(1)</t>
  </si>
  <si>
    <t>МГСУ-1-3</t>
  </si>
  <si>
    <t>МГУ -1-1</t>
  </si>
  <si>
    <t>МГУ-1-3</t>
  </si>
  <si>
    <t>МГУ -1-2</t>
  </si>
  <si>
    <t>Зеленцова Екатерина(мс) Маслов Александр(2)</t>
  </si>
  <si>
    <t>РГУФКСТ-1-1</t>
  </si>
  <si>
    <t>Смола Евгения(мс), Горбатенко Роман(1)</t>
  </si>
  <si>
    <t>РГУФКСТ-1-2</t>
  </si>
  <si>
    <t>Сафронова Мария(мс), Саломатов Станисл(1)</t>
  </si>
  <si>
    <t>РГУФКСТ-1-3</t>
  </si>
  <si>
    <t>Руденко Сергей(1), Горбатенко Антон(3)</t>
  </si>
  <si>
    <t>МГСУ-2-1</t>
  </si>
  <si>
    <t>Кассин Дмитрий (1), Свольская Анастасия(1)</t>
  </si>
  <si>
    <t>МГСУ-2-2</t>
  </si>
  <si>
    <t>МГСУ-2-3</t>
  </si>
  <si>
    <t>РУДН-1-1</t>
  </si>
  <si>
    <t>Эпова Лидия(б/р), Абрамов Андрей(б/р)</t>
  </si>
  <si>
    <t>Костинова Наталия(б/р), Дорохов Дмитрий(3)</t>
  </si>
  <si>
    <t>РУДН-1-2</t>
  </si>
  <si>
    <t>РУДН-1-3</t>
  </si>
  <si>
    <t>Абраменко Дмитрий(2), Федин Михаил(2)</t>
  </si>
  <si>
    <t>МАИ-1-2</t>
  </si>
  <si>
    <t>Путилова Юлия(КМС), Путилов Яков(1)</t>
  </si>
  <si>
    <t>МАИ-1-3</t>
  </si>
  <si>
    <t>Бикчурин Рустам(2), Волков Кирилл(1)</t>
  </si>
  <si>
    <t>МГАУ-1-1</t>
  </si>
  <si>
    <t>МГАУ-1-2</t>
  </si>
  <si>
    <t>Губанов Алексей(2), Нетишин Максим(2)</t>
  </si>
  <si>
    <t>РМАТ-1-1</t>
  </si>
  <si>
    <t>Лозьянова Елена(КМС), Нефедьев Владимир(1)</t>
  </si>
  <si>
    <t>РМАТ-1-2</t>
  </si>
  <si>
    <t>Тарасов Александр(1), Стоне Юрий(б/р)</t>
  </si>
  <si>
    <t>МГУ-2-1</t>
  </si>
  <si>
    <t>Никитин Владимир(3), Зимарина Дарья(3)</t>
  </si>
  <si>
    <t>МГУ-2-2</t>
  </si>
  <si>
    <t>Дымов Андрей(б/р), Новоселов Александр(б/р)</t>
  </si>
  <si>
    <t>Назаров Максим(2), Мешков Егор(2)</t>
  </si>
  <si>
    <t>МГТУ-1-1</t>
  </si>
  <si>
    <t>Коноваленко Федор(б/р), Панова Ирина(б/р)</t>
  </si>
  <si>
    <t>МГТУ-1-2</t>
  </si>
  <si>
    <t>Колосов Кирилл(б/р), Фёдоров Александр(б/р)</t>
  </si>
  <si>
    <t>МГТУ-1-3</t>
  </si>
  <si>
    <t>Фёдоров Николай(б/р), Клем Андрей(б/р)</t>
  </si>
  <si>
    <t>МГСУ-3-1</t>
  </si>
  <si>
    <t>Бондарь Михаил(3), Филиппова Светлана(3)</t>
  </si>
  <si>
    <t>МГСУ-3-2</t>
  </si>
  <si>
    <t>Осетров Александр(3), Щеглов Данила(3)</t>
  </si>
  <si>
    <t>МГСУ-3-3</t>
  </si>
  <si>
    <t>МПГУ-1-3</t>
  </si>
  <si>
    <t>Жумаева Татьяна(б/р), Силантьева Ксения(б/р)</t>
  </si>
  <si>
    <t>Зинов Дмитрий(КМС), Белякова Ирина(1)</t>
  </si>
  <si>
    <t>РГУФКСТ-2-3</t>
  </si>
  <si>
    <t>РГУФКСТ-2-1</t>
  </si>
  <si>
    <t>РГУФКСТ-2-2</t>
  </si>
  <si>
    <t>Уперко Александр(КМС), Корзинов Дмитрий(1)</t>
  </si>
  <si>
    <t>МГСУ-4-1</t>
  </si>
  <si>
    <t>МГСУ-4-2</t>
  </si>
  <si>
    <t>Баранихин Андрей(б/р), Торицина Настя(б/р)</t>
  </si>
  <si>
    <t>МГСУ-4-3</t>
  </si>
  <si>
    <t>Шиколенко Илья(б/р), Щербакова Даша(б/р)</t>
  </si>
  <si>
    <t>МТУСИ-1-1</t>
  </si>
  <si>
    <t>Магдалёва Полина(3), Артюхова Анна(б/р)</t>
  </si>
  <si>
    <t>МТУСИ-1-2</t>
  </si>
  <si>
    <t>Фарукшин Александр(3), Морозова Полина(б/р)</t>
  </si>
  <si>
    <t>МТУСИ-1-3</t>
  </si>
  <si>
    <t>Единархов Андрей(3), Петрушко Катерина(б/р)</t>
  </si>
  <si>
    <t>МГУ-Сб-1</t>
  </si>
  <si>
    <t>Шушарин Павел(б/р), Тарунтаева Инна(б/р)</t>
  </si>
  <si>
    <t>МГУ-Сб-2</t>
  </si>
  <si>
    <t>Сталянский Сергей(б/р), Клинова Ксения(б/р)</t>
  </si>
  <si>
    <t>МГУ-Сб-3</t>
  </si>
  <si>
    <t>Лазарева Светлана(б/р), Катаргин Алексей(б/р)</t>
  </si>
  <si>
    <t>МАИ-2-1</t>
  </si>
  <si>
    <t>Калистратова Вера(б/р), Титов Юра(3)</t>
  </si>
  <si>
    <t>МАИ-2-2</t>
  </si>
  <si>
    <t>Гаджиев Рагим(3), Синицкий Артём(1)</t>
  </si>
  <si>
    <t>МГУ-3-1</t>
  </si>
  <si>
    <t>Белов Александр(б/р), Пономарёва Елизавета(б/р)</t>
  </si>
  <si>
    <t>Кузовлев Егор(бр),      Попова Мария(бр)</t>
  </si>
  <si>
    <t>Погосян Лилит(2),         Альберт Евгений(2)</t>
  </si>
  <si>
    <t>Рябых Сергей(1),           Ефименко Анастасия(2)</t>
  </si>
  <si>
    <t>Донгак Анатолий(1),            Зинова Татьяна(КМС)</t>
  </si>
  <si>
    <t>МГАУ-2-1</t>
  </si>
  <si>
    <t>Петухов Дмитрий(2), Полякова Марина(2)</t>
  </si>
  <si>
    <t>МГАУ-2-2</t>
  </si>
  <si>
    <t>Сотников Артём(1),        Поляков Константин(1)</t>
  </si>
  <si>
    <t>Строганов Андрей(1),        Песин Кирилл(2)</t>
  </si>
  <si>
    <t>МАИ-3-1</t>
  </si>
  <si>
    <t>Огрызков Алексей(1), Ломтев Андрей(2)</t>
  </si>
  <si>
    <t>МАИ-3-2</t>
  </si>
  <si>
    <t>Шумай Александр(1), Савельев Андрей(1)</t>
  </si>
  <si>
    <t>РГУФК-3-1</t>
  </si>
  <si>
    <t>Рябов Сергей(КМС), Князев Сергей(МС)</t>
  </si>
  <si>
    <t>МИФИ-2-1</t>
  </si>
  <si>
    <t>Ярошевская Анна(2), Балдина Беата(3)</t>
  </si>
  <si>
    <t>МИФИ-2-3</t>
  </si>
  <si>
    <t>МИФИ-2-2</t>
  </si>
  <si>
    <t>Громов Иван(2),       Разуваев Антон(3)</t>
  </si>
  <si>
    <t>МГУ-Сб-4</t>
  </si>
  <si>
    <t>Рогалёва Марина(б/р), Рогалёв Виктор(б/р)</t>
  </si>
  <si>
    <t>МГУ-Сб-5</t>
  </si>
  <si>
    <t>Киселёва Анастасия(б/р), Киселёв Сергей(б/р)</t>
  </si>
  <si>
    <t>МГСУ-5-2</t>
  </si>
  <si>
    <t>Василенко Василий(3), Плахин Сергей(3)</t>
  </si>
  <si>
    <t>МГСУ-5-3</t>
  </si>
  <si>
    <t>Лаврентьев Дмитрий(3), Козлов Сергей(б/р)</t>
  </si>
  <si>
    <t>МГСУ-5-1</t>
  </si>
  <si>
    <t>Орлов Вадим(1), Емельянова Екатерина(1)</t>
  </si>
  <si>
    <t>Попков Сергей(3),     Калашник Екатерина(3)</t>
  </si>
  <si>
    <t>МГУ-3-2</t>
  </si>
  <si>
    <t>Новоселов Александр(б/р), Фадеева Юлия(2)</t>
  </si>
  <si>
    <t>МГИУ-1-2</t>
  </si>
  <si>
    <t>Богданов В.(б/р),      Сорокин Д.(б/р)</t>
  </si>
  <si>
    <t>МГИУ-1-3</t>
  </si>
  <si>
    <t>Маслёнкин Е.(б/р), Пузанов А.(б/р)</t>
  </si>
  <si>
    <t>Сапожников А.(б/р), Берсеньева И.(б/р)</t>
  </si>
  <si>
    <t>МГИУ-1-1</t>
  </si>
  <si>
    <t>Место</t>
  </si>
  <si>
    <t>Фамилия Имя</t>
  </si>
  <si>
    <t>Чемпионат СК "Буревестник" по ГТМ 2011 года</t>
  </si>
  <si>
    <t>Коэффициент:</t>
  </si>
  <si>
    <r>
      <t xml:space="preserve">  </t>
    </r>
    <r>
      <rPr>
        <i/>
        <sz val="10"/>
        <color theme="1"/>
        <rFont val="Calibri"/>
        <family val="2"/>
        <charset val="204"/>
        <scheme val="minor"/>
      </rPr>
      <t xml:space="preserve">       Московская обл., д. Васильевкое</t>
    </r>
  </si>
  <si>
    <t>Лебедев Евгений(2),      Роенко Артём(2)</t>
  </si>
  <si>
    <t>Волокитин Иван(2),      Иванов Иван(2)</t>
  </si>
  <si>
    <t>МПГУ -1-1</t>
  </si>
  <si>
    <t>МПГУ -1-2</t>
  </si>
  <si>
    <t>№ пп</t>
  </si>
  <si>
    <t>Балл</t>
  </si>
  <si>
    <t>% от 1-го</t>
  </si>
  <si>
    <t>Разряд</t>
  </si>
  <si>
    <t>Ранг св</t>
  </si>
  <si>
    <t>Ранг дистанции</t>
  </si>
  <si>
    <t>Горьев Александр(1), Воеводин Алексей(1)</t>
  </si>
  <si>
    <t>№пп</t>
  </si>
  <si>
    <t>Чалдышкин Александр(2), Лаптев Дмитрий(1)</t>
  </si>
  <si>
    <t>Крупнов Дмитрий(б/р), Харитошкин Алексей(бр)</t>
  </si>
  <si>
    <t>Белов Александр(б/р), Пономарёва Лиза(б/р)</t>
  </si>
  <si>
    <t>Команда</t>
  </si>
  <si>
    <t>см</t>
  </si>
  <si>
    <t>м</t>
  </si>
  <si>
    <t>ВУЗ</t>
  </si>
  <si>
    <t>МАИ</t>
  </si>
  <si>
    <t xml:space="preserve">№ </t>
  </si>
  <si>
    <t>Пол</t>
  </si>
  <si>
    <t>Сумма баллов 6 связок в т.ч. 2 см</t>
  </si>
  <si>
    <t>МГАУ</t>
  </si>
  <si>
    <t>МГИУ</t>
  </si>
  <si>
    <t>МГСУ</t>
  </si>
  <si>
    <t>МГТУ</t>
  </si>
  <si>
    <t>МГУ</t>
  </si>
  <si>
    <t xml:space="preserve">МПГУ </t>
  </si>
  <si>
    <t>МТУСИ</t>
  </si>
  <si>
    <t>МИФИ</t>
  </si>
  <si>
    <t>РГУФКСТ</t>
  </si>
  <si>
    <t>РМАТ</t>
  </si>
  <si>
    <t>РУДН</t>
  </si>
  <si>
    <t>21 мая 2011 г.</t>
  </si>
  <si>
    <t>Место и балл ВУЗа</t>
  </si>
  <si>
    <t>Состав связки</t>
  </si>
  <si>
    <t>Главный судья____________________________ /Ступаков А.А./</t>
  </si>
  <si>
    <t>Секретарь  ________________________ /Асафьева Н.А. /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</si>
</sst>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/>
    </xf>
    <xf numFmtId="20" fontId="0" fillId="0" borderId="0" xfId="0" applyNumberFormat="1"/>
    <xf numFmtId="21" fontId="0" fillId="0" borderId="1" xfId="0" applyNumberFormat="1" applyBorder="1" applyAlignment="1"/>
    <xf numFmtId="21" fontId="0" fillId="0" borderId="1" xfId="0" applyNumberFormat="1" applyBorder="1" applyAlignment="1">
      <alignment horizontal="left" vertical="top"/>
    </xf>
    <xf numFmtId="0" fontId="3" fillId="0" borderId="1" xfId="0" applyFont="1" applyBorder="1" applyAlignment="1">
      <alignment horizontal="left" vertical="center" wrapText="1"/>
    </xf>
    <xf numFmtId="21" fontId="0" fillId="0" borderId="1" xfId="0" applyNumberForma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21" fontId="0" fillId="0" borderId="1" xfId="0" applyNumberForma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0" fontId="0" fillId="0" borderId="1" xfId="0" applyFill="1" applyBorder="1" applyAlignment="1">
      <alignment vertical="top"/>
    </xf>
    <xf numFmtId="0" fontId="3" fillId="0" borderId="1" xfId="0" applyFont="1" applyBorder="1" applyAlignment="1">
      <alignment wrapText="1"/>
    </xf>
    <xf numFmtId="21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3" fillId="0" borderId="1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0" fillId="0" borderId="2" xfId="0" applyBorder="1"/>
    <xf numFmtId="1" fontId="0" fillId="0" borderId="1" xfId="0" applyNumberFormat="1" applyBorder="1" applyAlignment="1">
      <alignment vertical="top"/>
    </xf>
    <xf numFmtId="0" fontId="0" fillId="0" borderId="1" xfId="0" applyFill="1" applyBorder="1" applyAlignment="1">
      <alignment horizontal="right" vertical="top"/>
    </xf>
    <xf numFmtId="0" fontId="0" fillId="0" borderId="2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Border="1"/>
    <xf numFmtId="0" fontId="7" fillId="0" borderId="4" xfId="0" applyFont="1" applyBorder="1"/>
    <xf numFmtId="0" fontId="2" fillId="0" borderId="0" xfId="0" applyFont="1" applyBorder="1"/>
    <xf numFmtId="0" fontId="3" fillId="0" borderId="4" xfId="0" applyFont="1" applyBorder="1"/>
    <xf numFmtId="0" fontId="0" fillId="0" borderId="4" xfId="0" applyFont="1" applyBorder="1"/>
    <xf numFmtId="0" fontId="9" fillId="0" borderId="0" xfId="0" applyFont="1"/>
    <xf numFmtId="0" fontId="0" fillId="0" borderId="1" xfId="0" applyFill="1" applyBorder="1"/>
    <xf numFmtId="0" fontId="0" fillId="0" borderId="0" xfId="0" applyAlignment="1">
      <alignment vertical="top"/>
    </xf>
    <xf numFmtId="0" fontId="0" fillId="0" borderId="5" xfId="0" applyBorder="1"/>
    <xf numFmtId="0" fontId="0" fillId="0" borderId="4" xfId="0" applyBorder="1"/>
    <xf numFmtId="164" fontId="0" fillId="0" borderId="1" xfId="0" applyNumberFormat="1" applyBorder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0" borderId="2" xfId="0" applyNumberFormat="1" applyBorder="1" applyAlignment="1">
      <alignment horizontal="right"/>
    </xf>
    <xf numFmtId="0" fontId="0" fillId="0" borderId="7" xfId="0" applyBorder="1"/>
    <xf numFmtId="0" fontId="0" fillId="0" borderId="9" xfId="0" applyBorder="1" applyAlignment="1">
      <alignment vertical="top"/>
    </xf>
    <xf numFmtId="0" fontId="0" fillId="0" borderId="9" xfId="0" applyBorder="1" applyAlignment="1">
      <alignment horizontal="left" vertical="top"/>
    </xf>
    <xf numFmtId="0" fontId="0" fillId="0" borderId="9" xfId="0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top"/>
    </xf>
    <xf numFmtId="0" fontId="0" fillId="0" borderId="11" xfId="0" applyBorder="1"/>
    <xf numFmtId="0" fontId="0" fillId="0" borderId="12" xfId="0" applyFill="1" applyBorder="1" applyAlignment="1">
      <alignment horizontal="left" vertical="top"/>
    </xf>
    <xf numFmtId="0" fontId="0" fillId="0" borderId="15" xfId="0" applyBorder="1"/>
    <xf numFmtId="0" fontId="0" fillId="0" borderId="17" xfId="0" applyBorder="1"/>
    <xf numFmtId="0" fontId="3" fillId="0" borderId="19" xfId="0" applyFont="1" applyBorder="1" applyAlignment="1">
      <alignment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wrapText="1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6" xfId="0" applyFill="1" applyBorder="1" applyAlignment="1">
      <alignment vertical="top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vertical="top" wrapText="1"/>
    </xf>
    <xf numFmtId="164" fontId="0" fillId="0" borderId="13" xfId="0" applyNumberFormat="1" applyBorder="1"/>
    <xf numFmtId="0" fontId="0" fillId="0" borderId="13" xfId="0" applyBorder="1" applyAlignment="1">
      <alignment horizontal="center"/>
    </xf>
    <xf numFmtId="0" fontId="0" fillId="0" borderId="16" xfId="0" applyBorder="1"/>
    <xf numFmtId="0" fontId="0" fillId="0" borderId="18" xfId="0" applyBorder="1"/>
    <xf numFmtId="0" fontId="0" fillId="0" borderId="18" xfId="0" applyBorder="1" applyAlignment="1">
      <alignment vertical="top" wrapText="1"/>
    </xf>
    <xf numFmtId="0" fontId="0" fillId="0" borderId="18" xfId="0" applyBorder="1" applyAlignment="1">
      <alignment horizontal="center"/>
    </xf>
    <xf numFmtId="0" fontId="0" fillId="0" borderId="24" xfId="0" applyBorder="1"/>
    <xf numFmtId="0" fontId="0" fillId="0" borderId="2" xfId="0" applyBorder="1" applyAlignment="1">
      <alignment vertical="top" wrapText="1"/>
    </xf>
    <xf numFmtId="164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25" xfId="0" applyBorder="1"/>
    <xf numFmtId="0" fontId="0" fillId="0" borderId="13" xfId="0" applyFill="1" applyBorder="1"/>
    <xf numFmtId="0" fontId="0" fillId="0" borderId="2" xfId="0" applyFill="1" applyBorder="1"/>
    <xf numFmtId="164" fontId="0" fillId="0" borderId="14" xfId="0" applyNumberFormat="1" applyBorder="1"/>
    <xf numFmtId="0" fontId="0" fillId="0" borderId="19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6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6" xfId="0" applyNumberFormat="1" applyBorder="1"/>
    <xf numFmtId="164" fontId="0" fillId="0" borderId="27" xfId="0" applyNumberFormat="1" applyBorder="1"/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vertical="top" wrapText="1"/>
    </xf>
    <xf numFmtId="164" fontId="0" fillId="0" borderId="29" xfId="0" applyNumberFormat="1" applyBorder="1"/>
    <xf numFmtId="0" fontId="0" fillId="0" borderId="29" xfId="0" applyBorder="1" applyAlignment="1">
      <alignment horizontal="center"/>
    </xf>
    <xf numFmtId="164" fontId="0" fillId="0" borderId="30" xfId="0" applyNumberFormat="1" applyBorder="1"/>
    <xf numFmtId="164" fontId="0" fillId="0" borderId="19" xfId="0" applyNumberForma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8" xfId="0" applyBorder="1"/>
    <xf numFmtId="0" fontId="0" fillId="0" borderId="20" xfId="0" applyBorder="1"/>
    <xf numFmtId="0" fontId="0" fillId="0" borderId="29" xfId="0" applyBorder="1" applyAlignment="1">
      <alignment wrapText="1"/>
    </xf>
    <xf numFmtId="0" fontId="10" fillId="0" borderId="29" xfId="0" applyFont="1" applyBorder="1" applyAlignment="1">
      <alignment vertical="top" wrapText="1"/>
    </xf>
    <xf numFmtId="0" fontId="0" fillId="0" borderId="30" xfId="0" applyBorder="1" applyAlignment="1">
      <alignment wrapText="1"/>
    </xf>
    <xf numFmtId="0" fontId="0" fillId="0" borderId="27" xfId="0" applyBorder="1" applyAlignment="1">
      <alignment wrapText="1"/>
    </xf>
    <xf numFmtId="0" fontId="3" fillId="0" borderId="35" xfId="0" applyFont="1" applyBorder="1"/>
    <xf numFmtId="0" fontId="1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 wrapText="1"/>
    </xf>
    <xf numFmtId="0" fontId="0" fillId="0" borderId="10" xfId="0" applyBorder="1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wrapText="1"/>
    </xf>
    <xf numFmtId="45" fontId="13" fillId="0" borderId="0" xfId="0" applyNumberFormat="1" applyFont="1" applyFill="1" applyBorder="1"/>
    <xf numFmtId="0" fontId="12" fillId="0" borderId="0" xfId="0" applyFont="1" applyFill="1" applyAlignment="1">
      <alignment wrapText="1"/>
    </xf>
    <xf numFmtId="45" fontId="13" fillId="0" borderId="0" xfId="0" applyNumberFormat="1" applyFont="1" applyFill="1"/>
    <xf numFmtId="0" fontId="4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6"/>
  <sheetViews>
    <sheetView topLeftCell="A40" zoomScaleNormal="100" zoomScaleSheetLayoutView="90" workbookViewId="0">
      <selection activeCell="A46" sqref="A46"/>
    </sheetView>
  </sheetViews>
  <sheetFormatPr defaultRowHeight="15"/>
  <cols>
    <col min="1" max="1" width="5.42578125" customWidth="1"/>
    <col min="2" max="2" width="12.28515625" customWidth="1"/>
    <col min="3" max="3" width="23.5703125" customWidth="1"/>
    <col min="4" max="4" width="4.7109375" customWidth="1"/>
    <col min="5" max="5" width="5.7109375" customWidth="1"/>
    <col min="6" max="6" width="6.7109375" customWidth="1"/>
    <col min="7" max="7" width="5.28515625" customWidth="1"/>
    <col min="8" max="8" width="5.7109375" customWidth="1"/>
    <col min="9" max="9" width="7.42578125" customWidth="1"/>
    <col min="10" max="10" width="6.85546875" customWidth="1"/>
    <col min="11" max="11" width="5.5703125" customWidth="1"/>
    <col min="12" max="12" width="9.85546875" customWidth="1"/>
    <col min="13" max="13" width="6.140625" customWidth="1"/>
    <col min="14" max="15" width="6" customWidth="1"/>
    <col min="16" max="16" width="5.28515625" customWidth="1"/>
  </cols>
  <sheetData>
    <row r="1" spans="1:16" ht="14.25" customHeight="1">
      <c r="A1" s="40"/>
      <c r="B1" s="133" t="s">
        <v>139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6" ht="15.75" customHeight="1" thickBot="1">
      <c r="A2" s="49"/>
      <c r="B2" s="41" t="s">
        <v>176</v>
      </c>
      <c r="C2" s="44"/>
      <c r="D2" s="44"/>
      <c r="E2" s="44"/>
      <c r="F2" s="44"/>
      <c r="G2" s="44"/>
      <c r="H2" s="44"/>
      <c r="I2" s="44"/>
      <c r="J2" s="43" t="s">
        <v>141</v>
      </c>
      <c r="K2" s="44"/>
      <c r="L2" s="44"/>
      <c r="M2" s="44"/>
      <c r="N2" s="44"/>
      <c r="O2" s="49"/>
      <c r="P2" s="49"/>
    </row>
    <row r="3" spans="1:16" ht="19.5" thickTop="1">
      <c r="B3" s="45" t="s">
        <v>8</v>
      </c>
      <c r="C3" s="42"/>
      <c r="D3" s="4"/>
      <c r="N3" s="40"/>
    </row>
    <row r="4" spans="1:16">
      <c r="C4" s="5" t="s">
        <v>16</v>
      </c>
      <c r="D4" s="5"/>
      <c r="E4" s="1"/>
      <c r="G4" s="1"/>
      <c r="H4" s="134" t="s">
        <v>140</v>
      </c>
      <c r="I4" s="135"/>
      <c r="J4" s="7">
        <v>6.9444444444444441E-3</v>
      </c>
      <c r="K4" s="7">
        <v>3.472222222222222E-3</v>
      </c>
    </row>
    <row r="5" spans="1:16" ht="46.5" thickBot="1">
      <c r="A5" s="33" t="s">
        <v>146</v>
      </c>
      <c r="B5" s="59" t="s">
        <v>2</v>
      </c>
      <c r="C5" s="60" t="s">
        <v>138</v>
      </c>
      <c r="D5" s="60" t="s">
        <v>150</v>
      </c>
      <c r="E5" s="27" t="s">
        <v>0</v>
      </c>
      <c r="F5" s="27" t="s">
        <v>3</v>
      </c>
      <c r="G5" s="27" t="s">
        <v>4</v>
      </c>
      <c r="H5" s="27" t="s">
        <v>5</v>
      </c>
      <c r="I5" s="27" t="s">
        <v>6</v>
      </c>
      <c r="J5" s="28" t="s">
        <v>1</v>
      </c>
      <c r="K5" s="29" t="s">
        <v>7</v>
      </c>
      <c r="L5" s="30" t="s">
        <v>9</v>
      </c>
      <c r="M5" s="38" t="s">
        <v>137</v>
      </c>
      <c r="N5" s="39" t="s">
        <v>147</v>
      </c>
      <c r="O5" s="52" t="s">
        <v>148</v>
      </c>
      <c r="P5" s="52" t="s">
        <v>149</v>
      </c>
    </row>
    <row r="6" spans="1:16" ht="26.25">
      <c r="A6" s="62">
        <v>1</v>
      </c>
      <c r="B6" s="63" t="s">
        <v>73</v>
      </c>
      <c r="C6" s="66" t="s">
        <v>70</v>
      </c>
      <c r="D6" s="69">
        <v>40</v>
      </c>
      <c r="E6" s="56"/>
      <c r="F6" s="6"/>
      <c r="G6" s="6"/>
      <c r="H6" s="6"/>
      <c r="I6" s="11">
        <v>4.2361111111111106E-3</v>
      </c>
      <c r="J6" s="12"/>
      <c r="K6" s="12"/>
      <c r="L6" s="9">
        <f t="shared" ref="L6:L43" si="0">I6+$J$4*J6+$K$4*K6</f>
        <v>4.2361111111111106E-3</v>
      </c>
      <c r="M6" s="3">
        <v>1</v>
      </c>
      <c r="N6" s="50">
        <f>$L$6/L6*100</f>
        <v>100</v>
      </c>
      <c r="O6" s="53">
        <f>L6/$L$6*100</f>
        <v>100</v>
      </c>
      <c r="P6" s="37">
        <v>2</v>
      </c>
    </row>
    <row r="7" spans="1:16" ht="25.5">
      <c r="A7" s="64">
        <v>2</v>
      </c>
      <c r="B7" s="13" t="s">
        <v>31</v>
      </c>
      <c r="C7" s="67" t="s">
        <v>32</v>
      </c>
      <c r="D7" s="70">
        <v>20</v>
      </c>
      <c r="E7" s="57"/>
      <c r="F7" s="13"/>
      <c r="G7" s="13"/>
      <c r="H7" s="13"/>
      <c r="I7" s="9">
        <v>5.7407407407407416E-3</v>
      </c>
      <c r="J7" s="13"/>
      <c r="K7" s="36"/>
      <c r="L7" s="9">
        <f t="shared" si="0"/>
        <v>5.7407407407407416E-3</v>
      </c>
      <c r="M7" s="3">
        <v>2</v>
      </c>
      <c r="N7" s="50">
        <f t="shared" ref="N7:N43" si="1">$L$6/L7*100</f>
        <v>73.790322580645139</v>
      </c>
      <c r="O7" s="53">
        <f t="shared" ref="O7:O13" si="2">L7/$L$6*100</f>
        <v>135.51912568306014</v>
      </c>
      <c r="P7" s="37">
        <v>3</v>
      </c>
    </row>
    <row r="8" spans="1:16" ht="25.5">
      <c r="A8" s="64">
        <v>3</v>
      </c>
      <c r="B8" s="20" t="s">
        <v>25</v>
      </c>
      <c r="C8" s="67" t="s">
        <v>26</v>
      </c>
      <c r="D8" s="70">
        <v>110</v>
      </c>
      <c r="E8" s="57"/>
      <c r="F8" s="13"/>
      <c r="G8" s="13"/>
      <c r="H8" s="13"/>
      <c r="I8" s="9">
        <v>5.7754629629629623E-3</v>
      </c>
      <c r="J8" s="13"/>
      <c r="K8" s="13"/>
      <c r="L8" s="9">
        <f t="shared" si="0"/>
        <v>5.7754629629629623E-3</v>
      </c>
      <c r="M8" s="3">
        <v>3</v>
      </c>
      <c r="N8" s="50">
        <f t="shared" si="1"/>
        <v>73.346693386773538</v>
      </c>
      <c r="O8" s="53">
        <f t="shared" si="2"/>
        <v>136.33879781420765</v>
      </c>
      <c r="P8" s="37">
        <v>3</v>
      </c>
    </row>
    <row r="9" spans="1:16" ht="28.9" customHeight="1">
      <c r="A9" s="64">
        <v>4</v>
      </c>
      <c r="B9" s="24" t="s">
        <v>72</v>
      </c>
      <c r="C9" s="68" t="s">
        <v>101</v>
      </c>
      <c r="D9" s="70">
        <v>40</v>
      </c>
      <c r="E9" s="56"/>
      <c r="F9" s="6"/>
      <c r="G9" s="6"/>
      <c r="H9" s="6"/>
      <c r="I9" s="11">
        <v>6.2499999999999995E-3</v>
      </c>
      <c r="J9" s="6"/>
      <c r="K9" s="6"/>
      <c r="L9" s="9">
        <f t="shared" si="0"/>
        <v>6.2499999999999995E-3</v>
      </c>
      <c r="M9" s="3">
        <v>4</v>
      </c>
      <c r="N9" s="50">
        <f t="shared" si="1"/>
        <v>67.777777777777786</v>
      </c>
      <c r="O9" s="53">
        <f t="shared" si="2"/>
        <v>147.54098360655738</v>
      </c>
      <c r="P9" s="37">
        <v>3</v>
      </c>
    </row>
    <row r="10" spans="1:16" ht="25.5">
      <c r="A10" s="64">
        <v>5</v>
      </c>
      <c r="B10" s="6" t="s">
        <v>10</v>
      </c>
      <c r="C10" s="67" t="s">
        <v>12</v>
      </c>
      <c r="D10" s="70">
        <v>110</v>
      </c>
      <c r="E10" s="58"/>
      <c r="F10" s="3"/>
      <c r="G10" s="3"/>
      <c r="H10" s="3"/>
      <c r="I10" s="8">
        <v>6.9328703703703696E-3</v>
      </c>
      <c r="J10" s="37"/>
      <c r="K10" s="37"/>
      <c r="L10" s="9">
        <f t="shared" si="0"/>
        <v>6.9328703703703696E-3</v>
      </c>
      <c r="M10" s="3">
        <v>5</v>
      </c>
      <c r="N10" s="50">
        <f t="shared" si="1"/>
        <v>61.101836393989984</v>
      </c>
      <c r="O10" s="53">
        <f t="shared" si="2"/>
        <v>163.66120218579235</v>
      </c>
      <c r="P10" s="3"/>
    </row>
    <row r="11" spans="1:16" ht="26.25" thickBot="1">
      <c r="A11" s="87">
        <v>6</v>
      </c>
      <c r="B11" s="124" t="s">
        <v>27</v>
      </c>
      <c r="C11" s="125" t="s">
        <v>28</v>
      </c>
      <c r="D11" s="71">
        <v>110</v>
      </c>
      <c r="E11" s="57"/>
      <c r="F11" s="13"/>
      <c r="G11" s="13"/>
      <c r="H11" s="13"/>
      <c r="I11" s="9">
        <v>7.1759259259259259E-3</v>
      </c>
      <c r="J11" s="13"/>
      <c r="K11" s="13"/>
      <c r="L11" s="9">
        <f t="shared" si="0"/>
        <v>7.1759259259259259E-3</v>
      </c>
      <c r="M11" s="3">
        <v>6</v>
      </c>
      <c r="N11" s="50">
        <f t="shared" si="1"/>
        <v>59.032258064516121</v>
      </c>
      <c r="O11" s="53">
        <f t="shared" si="2"/>
        <v>169.39890710382514</v>
      </c>
      <c r="P11" s="3"/>
    </row>
    <row r="12" spans="1:16" ht="26.25">
      <c r="A12" s="3">
        <v>7</v>
      </c>
      <c r="B12" s="24" t="s">
        <v>102</v>
      </c>
      <c r="C12" s="25" t="s">
        <v>103</v>
      </c>
      <c r="D12" s="61">
        <v>6</v>
      </c>
      <c r="E12" s="3"/>
      <c r="F12" s="3"/>
      <c r="G12" s="3"/>
      <c r="H12" s="3"/>
      <c r="I12" s="11">
        <v>9.5486111111111101E-3</v>
      </c>
      <c r="J12" s="6"/>
      <c r="K12" s="6"/>
      <c r="L12" s="23">
        <f t="shared" si="0"/>
        <v>9.5486111111111101E-3</v>
      </c>
      <c r="M12" s="3">
        <v>7</v>
      </c>
      <c r="N12" s="50">
        <f t="shared" si="1"/>
        <v>44.36363636363636</v>
      </c>
      <c r="O12" s="53">
        <f t="shared" si="2"/>
        <v>225.40983606557376</v>
      </c>
      <c r="P12" s="3"/>
    </row>
    <row r="13" spans="1:16" ht="28.15" customHeight="1">
      <c r="A13" s="3">
        <v>8</v>
      </c>
      <c r="B13" s="13" t="s">
        <v>48</v>
      </c>
      <c r="C13" s="14" t="s">
        <v>49</v>
      </c>
      <c r="D13" s="18">
        <v>40</v>
      </c>
      <c r="E13" s="13"/>
      <c r="F13" s="13"/>
      <c r="G13" s="13"/>
      <c r="H13" s="13"/>
      <c r="I13" s="9">
        <v>1.0254629629629629E-2</v>
      </c>
      <c r="J13" s="13"/>
      <c r="K13" s="13"/>
      <c r="L13" s="9">
        <f t="shared" si="0"/>
        <v>1.0254629629629629E-2</v>
      </c>
      <c r="M13" s="3">
        <v>8</v>
      </c>
      <c r="N13" s="50">
        <f t="shared" si="1"/>
        <v>41.309255079006768</v>
      </c>
      <c r="O13" s="53">
        <f t="shared" si="2"/>
        <v>242.07650273224047</v>
      </c>
      <c r="P13" s="3"/>
    </row>
    <row r="14" spans="1:16" ht="29.45" customHeight="1">
      <c r="A14" s="3">
        <v>9</v>
      </c>
      <c r="B14" s="13" t="s">
        <v>45</v>
      </c>
      <c r="C14" s="14" t="s">
        <v>100</v>
      </c>
      <c r="D14" s="18">
        <v>13</v>
      </c>
      <c r="E14" s="13"/>
      <c r="F14" s="13"/>
      <c r="G14" s="13"/>
      <c r="H14" s="13"/>
      <c r="I14" s="9">
        <v>1.0937500000000001E-2</v>
      </c>
      <c r="J14" s="13"/>
      <c r="K14" s="13"/>
      <c r="L14" s="9">
        <f t="shared" si="0"/>
        <v>1.0937500000000001E-2</v>
      </c>
      <c r="M14" s="3">
        <v>9</v>
      </c>
      <c r="N14" s="50">
        <f t="shared" si="1"/>
        <v>38.73015873015872</v>
      </c>
      <c r="O14" s="3"/>
      <c r="P14" s="3"/>
    </row>
    <row r="15" spans="1:16" ht="30.6" customHeight="1">
      <c r="A15" s="3">
        <v>10</v>
      </c>
      <c r="B15" s="13" t="s">
        <v>14</v>
      </c>
      <c r="C15" s="14" t="s">
        <v>15</v>
      </c>
      <c r="D15" s="18">
        <v>6</v>
      </c>
      <c r="E15" s="13"/>
      <c r="F15" s="13"/>
      <c r="G15" s="13"/>
      <c r="H15" s="13"/>
      <c r="I15" s="9">
        <v>1.1168981481481481E-2</v>
      </c>
      <c r="J15" s="13"/>
      <c r="K15" s="13"/>
      <c r="L15" s="9">
        <f t="shared" si="0"/>
        <v>1.1168981481481481E-2</v>
      </c>
      <c r="M15" s="3">
        <v>10</v>
      </c>
      <c r="N15" s="50">
        <f t="shared" si="1"/>
        <v>37.927461139896366</v>
      </c>
      <c r="O15" s="3"/>
      <c r="P15" s="3"/>
    </row>
    <row r="16" spans="1:16" ht="30" customHeight="1">
      <c r="A16" s="3">
        <v>11</v>
      </c>
      <c r="B16" s="24" t="s">
        <v>88</v>
      </c>
      <c r="C16" s="25" t="s">
        <v>89</v>
      </c>
      <c r="D16" s="18">
        <v>0</v>
      </c>
      <c r="E16" s="6"/>
      <c r="F16" s="6"/>
      <c r="G16" s="6"/>
      <c r="H16" s="6"/>
      <c r="I16" s="11">
        <v>1.1782407407407406E-2</v>
      </c>
      <c r="J16" s="6"/>
      <c r="K16" s="6"/>
      <c r="L16" s="9">
        <f t="shared" si="0"/>
        <v>1.1782407407407406E-2</v>
      </c>
      <c r="M16" s="3">
        <v>11</v>
      </c>
      <c r="N16" s="50">
        <f t="shared" si="1"/>
        <v>35.952848722986246</v>
      </c>
      <c r="O16" s="3"/>
      <c r="P16" s="3"/>
    </row>
    <row r="17" spans="1:16" ht="28.9" customHeight="1">
      <c r="A17" s="3">
        <v>12</v>
      </c>
      <c r="B17" s="24" t="s">
        <v>126</v>
      </c>
      <c r="C17" s="25" t="s">
        <v>127</v>
      </c>
      <c r="D17" s="18">
        <v>20</v>
      </c>
      <c r="E17" s="3"/>
      <c r="F17" s="3"/>
      <c r="G17" s="3"/>
      <c r="H17" s="3"/>
      <c r="I17" s="11">
        <v>1.1875000000000002E-2</v>
      </c>
      <c r="J17" s="3"/>
      <c r="K17" s="3"/>
      <c r="L17" s="23">
        <f t="shared" si="0"/>
        <v>1.1875000000000002E-2</v>
      </c>
      <c r="M17" s="3">
        <v>12</v>
      </c>
      <c r="N17" s="50">
        <f t="shared" si="1"/>
        <v>35.672514619883032</v>
      </c>
      <c r="O17" s="3"/>
      <c r="P17" s="3"/>
    </row>
    <row r="18" spans="1:16" ht="27" customHeight="1">
      <c r="A18" s="3">
        <v>13</v>
      </c>
      <c r="B18" s="13" t="s">
        <v>41</v>
      </c>
      <c r="C18" s="14" t="s">
        <v>42</v>
      </c>
      <c r="D18" s="18">
        <v>40</v>
      </c>
      <c r="E18" s="13"/>
      <c r="F18" s="13"/>
      <c r="G18" s="13"/>
      <c r="H18" s="13"/>
      <c r="I18" s="9">
        <v>1.2615740740740742E-2</v>
      </c>
      <c r="J18" s="13"/>
      <c r="K18" s="13"/>
      <c r="L18" s="9">
        <f t="shared" si="0"/>
        <v>1.2615740740740742E-2</v>
      </c>
      <c r="M18" s="3">
        <v>13</v>
      </c>
      <c r="N18" s="50">
        <f t="shared" si="1"/>
        <v>33.577981651376142</v>
      </c>
      <c r="O18" s="3"/>
      <c r="P18" s="3"/>
    </row>
    <row r="19" spans="1:16" ht="28.15" customHeight="1">
      <c r="A19" s="3">
        <v>14</v>
      </c>
      <c r="B19" s="13" t="s">
        <v>21</v>
      </c>
      <c r="C19" s="10" t="s">
        <v>99</v>
      </c>
      <c r="D19" s="18">
        <v>6</v>
      </c>
      <c r="E19" s="13"/>
      <c r="F19" s="13"/>
      <c r="G19" s="13"/>
      <c r="H19" s="13"/>
      <c r="I19" s="9">
        <v>1.2731481481481481E-2</v>
      </c>
      <c r="J19" s="13"/>
      <c r="K19" s="13"/>
      <c r="L19" s="9">
        <f t="shared" si="0"/>
        <v>1.2731481481481481E-2</v>
      </c>
      <c r="M19" s="3">
        <v>14</v>
      </c>
      <c r="N19" s="50">
        <f t="shared" si="1"/>
        <v>33.272727272727273</v>
      </c>
      <c r="O19" s="3"/>
      <c r="P19" s="3"/>
    </row>
    <row r="20" spans="1:16" ht="27" customHeight="1">
      <c r="A20" s="3">
        <v>15</v>
      </c>
      <c r="B20" s="24" t="s">
        <v>113</v>
      </c>
      <c r="C20" s="25" t="s">
        <v>128</v>
      </c>
      <c r="D20" s="18">
        <v>2</v>
      </c>
      <c r="E20" s="3"/>
      <c r="F20" s="3"/>
      <c r="G20" s="3"/>
      <c r="H20" s="3"/>
      <c r="I20" s="11">
        <v>1.2893518518518519E-2</v>
      </c>
      <c r="J20" s="3"/>
      <c r="K20" s="3"/>
      <c r="L20" s="23">
        <f t="shared" si="0"/>
        <v>1.2893518518518519E-2</v>
      </c>
      <c r="M20" s="3">
        <v>15</v>
      </c>
      <c r="N20" s="50">
        <f t="shared" si="1"/>
        <v>32.854578096947925</v>
      </c>
      <c r="O20" s="3"/>
      <c r="P20" s="3"/>
    </row>
    <row r="21" spans="1:16" ht="28.9" customHeight="1">
      <c r="A21" s="3">
        <v>16</v>
      </c>
      <c r="B21" s="24" t="s">
        <v>92</v>
      </c>
      <c r="C21" s="25" t="s">
        <v>93</v>
      </c>
      <c r="D21" s="18">
        <v>1</v>
      </c>
      <c r="E21" s="6"/>
      <c r="F21" s="6"/>
      <c r="G21" s="6"/>
      <c r="H21" s="6"/>
      <c r="I21" s="11">
        <v>1.255787037037037E-2</v>
      </c>
      <c r="J21" s="6"/>
      <c r="K21" s="6"/>
      <c r="L21" s="23">
        <f t="shared" si="0"/>
        <v>1.255787037037037E-2</v>
      </c>
      <c r="M21" s="3">
        <v>16</v>
      </c>
      <c r="N21" s="50">
        <f t="shared" si="1"/>
        <v>33.73271889400921</v>
      </c>
      <c r="O21" s="3"/>
      <c r="P21" s="3"/>
    </row>
    <row r="22" spans="1:16" ht="29.25" customHeight="1">
      <c r="A22" s="3">
        <v>17</v>
      </c>
      <c r="B22" s="13" t="s">
        <v>52</v>
      </c>
      <c r="C22" s="14" t="s">
        <v>53</v>
      </c>
      <c r="D22" s="18">
        <v>2</v>
      </c>
      <c r="E22" s="13"/>
      <c r="F22" s="13"/>
      <c r="G22" s="13"/>
      <c r="H22" s="13"/>
      <c r="I22" s="9">
        <v>1.3888888888888888E-2</v>
      </c>
      <c r="J22" s="13"/>
      <c r="K22" s="16">
        <v>2</v>
      </c>
      <c r="L22" s="9">
        <f t="shared" si="0"/>
        <v>2.0833333333333332E-2</v>
      </c>
      <c r="M22" s="3">
        <v>17</v>
      </c>
      <c r="N22" s="50">
        <f t="shared" si="1"/>
        <v>20.333333333333332</v>
      </c>
      <c r="O22" s="3"/>
      <c r="P22" s="3"/>
    </row>
    <row r="23" spans="1:16" ht="30" customHeight="1">
      <c r="A23" s="3">
        <v>18</v>
      </c>
      <c r="B23" s="24" t="s">
        <v>80</v>
      </c>
      <c r="C23" s="22" t="s">
        <v>81</v>
      </c>
      <c r="D23" s="18">
        <v>1</v>
      </c>
      <c r="E23" s="6"/>
      <c r="F23" s="6"/>
      <c r="G23" s="6"/>
      <c r="H23" s="6"/>
      <c r="I23" s="11">
        <v>1.3888888888888888E-2</v>
      </c>
      <c r="J23" s="6"/>
      <c r="K23" s="21">
        <v>2</v>
      </c>
      <c r="L23" s="9">
        <f t="shared" si="0"/>
        <v>2.0833333333333332E-2</v>
      </c>
      <c r="M23" s="3">
        <v>17</v>
      </c>
      <c r="N23" s="50">
        <f t="shared" si="1"/>
        <v>20.333333333333332</v>
      </c>
      <c r="O23" s="3"/>
      <c r="P23" s="3"/>
    </row>
    <row r="24" spans="1:16" ht="26.25" customHeight="1">
      <c r="A24" s="3">
        <v>19</v>
      </c>
      <c r="B24" s="24" t="s">
        <v>63</v>
      </c>
      <c r="C24" s="22" t="s">
        <v>64</v>
      </c>
      <c r="D24" s="18">
        <v>2</v>
      </c>
      <c r="E24" s="6"/>
      <c r="F24" s="6"/>
      <c r="G24" s="6"/>
      <c r="H24" s="6">
        <v>1</v>
      </c>
      <c r="I24" s="11">
        <v>1.3888888888888888E-2</v>
      </c>
      <c r="J24" s="6">
        <v>1</v>
      </c>
      <c r="K24" s="6">
        <v>2</v>
      </c>
      <c r="L24" s="9">
        <f t="shared" si="0"/>
        <v>2.7777777777777776E-2</v>
      </c>
      <c r="M24" s="3">
        <v>18</v>
      </c>
      <c r="N24" s="50">
        <f t="shared" si="1"/>
        <v>15.25</v>
      </c>
      <c r="O24" s="3"/>
      <c r="P24" s="3"/>
    </row>
    <row r="25" spans="1:16" ht="29.45" customHeight="1">
      <c r="A25" s="3">
        <v>20</v>
      </c>
      <c r="B25" s="24" t="s">
        <v>90</v>
      </c>
      <c r="C25" s="25" t="s">
        <v>91</v>
      </c>
      <c r="D25" s="18">
        <v>0</v>
      </c>
      <c r="E25" s="21"/>
      <c r="F25" s="21"/>
      <c r="G25" s="21"/>
      <c r="H25" s="21">
        <v>1</v>
      </c>
      <c r="I25" s="11">
        <v>1.3888888888888888E-2</v>
      </c>
      <c r="J25" s="21">
        <v>1</v>
      </c>
      <c r="K25" s="21">
        <v>3</v>
      </c>
      <c r="L25" s="23">
        <f t="shared" si="0"/>
        <v>3.125E-2</v>
      </c>
      <c r="M25" s="3">
        <v>19</v>
      </c>
      <c r="N25" s="50">
        <f t="shared" si="1"/>
        <v>13.555555555555554</v>
      </c>
      <c r="O25" s="3"/>
      <c r="P25" s="3"/>
    </row>
    <row r="26" spans="1:16" ht="28.9" customHeight="1">
      <c r="A26" s="3">
        <v>21</v>
      </c>
      <c r="B26" s="24" t="s">
        <v>78</v>
      </c>
      <c r="C26" s="25" t="s">
        <v>79</v>
      </c>
      <c r="D26" s="18">
        <v>0</v>
      </c>
      <c r="E26" s="21"/>
      <c r="F26" s="21"/>
      <c r="G26" s="21"/>
      <c r="H26" s="21">
        <v>2</v>
      </c>
      <c r="I26" s="11">
        <v>1.3888888888888888E-2</v>
      </c>
      <c r="J26" s="21">
        <v>2</v>
      </c>
      <c r="K26" s="21">
        <v>2</v>
      </c>
      <c r="L26" s="9">
        <f t="shared" si="0"/>
        <v>3.4722222222222224E-2</v>
      </c>
      <c r="M26" s="3">
        <v>20</v>
      </c>
      <c r="N26" s="50">
        <f t="shared" si="1"/>
        <v>12.199999999999998</v>
      </c>
      <c r="O26" s="3"/>
      <c r="P26" s="3"/>
    </row>
    <row r="27" spans="1:16" ht="28.9" customHeight="1">
      <c r="A27" s="3">
        <v>22</v>
      </c>
      <c r="B27" s="24" t="s">
        <v>68</v>
      </c>
      <c r="C27" s="22" t="s">
        <v>69</v>
      </c>
      <c r="D27" s="18">
        <v>0</v>
      </c>
      <c r="E27" s="6"/>
      <c r="F27" s="6"/>
      <c r="G27" s="6"/>
      <c r="H27" s="6">
        <v>2</v>
      </c>
      <c r="I27" s="11">
        <v>1.3888888888888888E-2</v>
      </c>
      <c r="J27" s="6">
        <v>2</v>
      </c>
      <c r="K27" s="35">
        <v>3</v>
      </c>
      <c r="L27" s="9">
        <f t="shared" si="0"/>
        <v>3.8194444444444441E-2</v>
      </c>
      <c r="M27" s="3">
        <v>21</v>
      </c>
      <c r="N27" s="50">
        <f t="shared" si="1"/>
        <v>11.09090909090909</v>
      </c>
      <c r="O27" s="3"/>
      <c r="P27" s="3"/>
    </row>
    <row r="28" spans="1:16" ht="30" customHeight="1">
      <c r="A28" s="3">
        <v>23</v>
      </c>
      <c r="B28" s="24" t="s">
        <v>76</v>
      </c>
      <c r="C28" s="25" t="s">
        <v>77</v>
      </c>
      <c r="D28" s="18">
        <v>0</v>
      </c>
      <c r="E28" s="21"/>
      <c r="F28" s="21"/>
      <c r="G28" s="21"/>
      <c r="H28" s="6">
        <v>2</v>
      </c>
      <c r="I28" s="11">
        <v>1.3888888888888888E-2</v>
      </c>
      <c r="J28" s="21">
        <v>2</v>
      </c>
      <c r="K28" s="21">
        <v>3</v>
      </c>
      <c r="L28" s="9">
        <f t="shared" si="0"/>
        <v>3.8194444444444441E-2</v>
      </c>
      <c r="M28" s="3">
        <v>21</v>
      </c>
      <c r="N28" s="50">
        <f t="shared" si="1"/>
        <v>11.09090909090909</v>
      </c>
      <c r="O28" s="3"/>
      <c r="P28" s="3"/>
    </row>
    <row r="29" spans="1:16" ht="27.6" customHeight="1">
      <c r="A29" s="3">
        <v>24</v>
      </c>
      <c r="B29" s="24" t="s">
        <v>82</v>
      </c>
      <c r="C29" s="25" t="s">
        <v>83</v>
      </c>
      <c r="D29" s="18">
        <v>1</v>
      </c>
      <c r="E29" s="6"/>
      <c r="F29" s="6"/>
      <c r="G29" s="6"/>
      <c r="H29" s="6">
        <v>2</v>
      </c>
      <c r="I29" s="11">
        <v>1.3888888888888888E-2</v>
      </c>
      <c r="J29" s="6">
        <v>2</v>
      </c>
      <c r="K29" s="21">
        <v>3</v>
      </c>
      <c r="L29" s="9">
        <f t="shared" si="0"/>
        <v>3.8194444444444441E-2</v>
      </c>
      <c r="M29" s="3">
        <v>21</v>
      </c>
      <c r="N29" s="50">
        <f t="shared" si="1"/>
        <v>11.09090909090909</v>
      </c>
      <c r="O29" s="3"/>
      <c r="P29" s="3"/>
    </row>
    <row r="30" spans="1:16" ht="28.9" customHeight="1">
      <c r="A30" s="3">
        <v>25</v>
      </c>
      <c r="B30" s="24" t="s">
        <v>84</v>
      </c>
      <c r="C30" s="25" t="s">
        <v>85</v>
      </c>
      <c r="D30" s="18">
        <v>1</v>
      </c>
      <c r="E30" s="21"/>
      <c r="F30" s="21"/>
      <c r="G30" s="21"/>
      <c r="H30" s="6">
        <v>2</v>
      </c>
      <c r="I30" s="11">
        <v>1.3888888888888888E-2</v>
      </c>
      <c r="J30" s="21">
        <v>2</v>
      </c>
      <c r="K30" s="21">
        <v>3</v>
      </c>
      <c r="L30" s="9">
        <f t="shared" si="0"/>
        <v>3.8194444444444441E-2</v>
      </c>
      <c r="M30" s="3">
        <v>21</v>
      </c>
      <c r="N30" s="50">
        <f t="shared" si="1"/>
        <v>11.09090909090909</v>
      </c>
      <c r="O30" s="3"/>
      <c r="P30" s="3"/>
    </row>
    <row r="31" spans="1:16" ht="27" customHeight="1">
      <c r="A31" s="3">
        <v>26</v>
      </c>
      <c r="B31" s="24" t="s">
        <v>86</v>
      </c>
      <c r="C31" s="25" t="s">
        <v>87</v>
      </c>
      <c r="D31" s="18">
        <v>0</v>
      </c>
      <c r="E31" s="21"/>
      <c r="F31" s="21"/>
      <c r="G31" s="21"/>
      <c r="H31" s="6">
        <v>2</v>
      </c>
      <c r="I31" s="11">
        <v>1.3888888888888888E-2</v>
      </c>
      <c r="J31" s="21">
        <v>2</v>
      </c>
      <c r="K31" s="21">
        <v>3</v>
      </c>
      <c r="L31" s="9">
        <f t="shared" si="0"/>
        <v>3.8194444444444441E-2</v>
      </c>
      <c r="M31" s="3">
        <v>21</v>
      </c>
      <c r="N31" s="50">
        <f t="shared" si="1"/>
        <v>11.09090909090909</v>
      </c>
      <c r="O31" s="3"/>
      <c r="P31" s="3"/>
    </row>
    <row r="32" spans="1:16" ht="27" customHeight="1">
      <c r="A32" s="3">
        <v>27</v>
      </c>
      <c r="B32" s="24" t="s">
        <v>96</v>
      </c>
      <c r="C32" s="25" t="s">
        <v>97</v>
      </c>
      <c r="D32" s="18">
        <v>0</v>
      </c>
      <c r="E32" s="21"/>
      <c r="F32" s="21"/>
      <c r="G32" s="21"/>
      <c r="H32" s="6">
        <v>2</v>
      </c>
      <c r="I32" s="11">
        <v>1.3888888888888888E-2</v>
      </c>
      <c r="J32" s="21">
        <v>2</v>
      </c>
      <c r="K32" s="21">
        <v>3</v>
      </c>
      <c r="L32" s="23">
        <f t="shared" si="0"/>
        <v>3.8194444444444441E-2</v>
      </c>
      <c r="M32" s="3">
        <v>21</v>
      </c>
      <c r="N32" s="50">
        <f t="shared" si="1"/>
        <v>11.09090909090909</v>
      </c>
      <c r="O32" s="3"/>
      <c r="P32" s="3"/>
    </row>
    <row r="33" spans="1:16" ht="28.5" customHeight="1">
      <c r="A33" s="3">
        <v>28</v>
      </c>
      <c r="B33" s="24" t="s">
        <v>116</v>
      </c>
      <c r="C33" s="25" t="s">
        <v>114</v>
      </c>
      <c r="D33" s="18">
        <v>4</v>
      </c>
      <c r="E33" s="6"/>
      <c r="F33" s="6"/>
      <c r="G33" s="6"/>
      <c r="H33" s="6">
        <v>2</v>
      </c>
      <c r="I33" s="11">
        <v>1.3888888888888888E-2</v>
      </c>
      <c r="J33" s="6">
        <v>2</v>
      </c>
      <c r="K33" s="6">
        <v>3</v>
      </c>
      <c r="L33" s="23">
        <f t="shared" si="0"/>
        <v>3.8194444444444441E-2</v>
      </c>
      <c r="M33" s="3">
        <v>21</v>
      </c>
      <c r="N33" s="50">
        <f t="shared" si="1"/>
        <v>11.09090909090909</v>
      </c>
      <c r="O33" s="3"/>
      <c r="P33" s="3"/>
    </row>
    <row r="34" spans="1:16" ht="27" customHeight="1">
      <c r="A34" s="3">
        <v>29</v>
      </c>
      <c r="B34" s="24" t="s">
        <v>118</v>
      </c>
      <c r="C34" s="25" t="s">
        <v>119</v>
      </c>
      <c r="D34" s="18">
        <v>0</v>
      </c>
      <c r="E34" s="21"/>
      <c r="F34" s="21"/>
      <c r="G34" s="21"/>
      <c r="H34" s="6">
        <v>2</v>
      </c>
      <c r="I34" s="11">
        <v>1.3888888888888888E-2</v>
      </c>
      <c r="J34" s="21">
        <v>2</v>
      </c>
      <c r="K34" s="21">
        <v>3</v>
      </c>
      <c r="L34" s="23">
        <f t="shared" si="0"/>
        <v>3.8194444444444441E-2</v>
      </c>
      <c r="M34" s="3">
        <v>21</v>
      </c>
      <c r="N34" s="50">
        <f t="shared" si="1"/>
        <v>11.09090909090909</v>
      </c>
      <c r="O34" s="3"/>
      <c r="P34" s="3"/>
    </row>
    <row r="35" spans="1:16" ht="28.15" customHeight="1">
      <c r="A35" s="3">
        <v>30</v>
      </c>
      <c r="B35" s="24" t="s">
        <v>120</v>
      </c>
      <c r="C35" s="25" t="s">
        <v>121</v>
      </c>
      <c r="D35" s="18">
        <v>0</v>
      </c>
      <c r="E35" s="21"/>
      <c r="F35" s="21"/>
      <c r="G35" s="21"/>
      <c r="H35" s="6">
        <v>2</v>
      </c>
      <c r="I35" s="11">
        <v>1.3888888888888888E-2</v>
      </c>
      <c r="J35" s="6">
        <v>2</v>
      </c>
      <c r="K35" s="6">
        <v>3</v>
      </c>
      <c r="L35" s="23">
        <f t="shared" si="0"/>
        <v>3.8194444444444441E-2</v>
      </c>
      <c r="M35" s="3">
        <v>21</v>
      </c>
      <c r="N35" s="50">
        <f t="shared" si="1"/>
        <v>11.09090909090909</v>
      </c>
      <c r="O35" s="3"/>
      <c r="P35" s="3"/>
    </row>
    <row r="36" spans="1:16" ht="28.15" customHeight="1">
      <c r="A36" s="3">
        <v>31</v>
      </c>
      <c r="B36" s="24" t="s">
        <v>129</v>
      </c>
      <c r="C36" s="25" t="s">
        <v>130</v>
      </c>
      <c r="D36" s="18">
        <v>3</v>
      </c>
      <c r="E36" s="6"/>
      <c r="F36" s="6"/>
      <c r="G36" s="6"/>
      <c r="H36" s="6">
        <v>2</v>
      </c>
      <c r="I36" s="11">
        <v>1.3888888888888888E-2</v>
      </c>
      <c r="J36" s="6">
        <v>2</v>
      </c>
      <c r="K36" s="6">
        <v>3</v>
      </c>
      <c r="L36" s="23">
        <f t="shared" si="0"/>
        <v>3.8194444444444441E-2</v>
      </c>
      <c r="M36" s="3">
        <v>21</v>
      </c>
      <c r="N36" s="50">
        <f t="shared" si="1"/>
        <v>11.09090909090909</v>
      </c>
      <c r="O36" s="3"/>
      <c r="P36" s="3"/>
    </row>
    <row r="37" spans="1:16" ht="25.9" customHeight="1">
      <c r="A37" s="3">
        <v>32</v>
      </c>
      <c r="B37" s="24" t="s">
        <v>57</v>
      </c>
      <c r="C37" s="22" t="s">
        <v>58</v>
      </c>
      <c r="D37" s="18">
        <v>0</v>
      </c>
      <c r="E37" s="6"/>
      <c r="F37" s="6"/>
      <c r="G37" s="6">
        <v>1</v>
      </c>
      <c r="H37" s="6">
        <v>2</v>
      </c>
      <c r="I37" s="11">
        <v>1.3888888888888888E-2</v>
      </c>
      <c r="J37" s="6">
        <v>3</v>
      </c>
      <c r="K37" s="6">
        <v>3</v>
      </c>
      <c r="L37" s="9">
        <f t="shared" si="0"/>
        <v>4.5138888888888888E-2</v>
      </c>
      <c r="M37" s="3">
        <v>22</v>
      </c>
      <c r="N37" s="50">
        <f t="shared" si="1"/>
        <v>9.384615384615385</v>
      </c>
      <c r="O37" s="3"/>
      <c r="P37" s="3"/>
    </row>
    <row r="38" spans="1:16" ht="25.9" customHeight="1">
      <c r="A38" s="3">
        <v>33</v>
      </c>
      <c r="B38" s="13" t="s">
        <v>38</v>
      </c>
      <c r="C38" s="14" t="s">
        <v>37</v>
      </c>
      <c r="D38" s="18">
        <v>1</v>
      </c>
      <c r="E38" s="16"/>
      <c r="F38" s="16"/>
      <c r="G38" s="16">
        <v>1</v>
      </c>
      <c r="H38" s="13">
        <v>2</v>
      </c>
      <c r="I38" s="9">
        <v>1.3888888888888888E-2</v>
      </c>
      <c r="J38" s="16">
        <v>3</v>
      </c>
      <c r="K38" s="16">
        <v>5</v>
      </c>
      <c r="L38" s="9">
        <f>I38+$J$4*J38+$K$4*K38</f>
        <v>5.2083333333333336E-2</v>
      </c>
      <c r="M38" s="3">
        <v>23</v>
      </c>
      <c r="N38" s="50">
        <f>$L$6/L38*100</f>
        <v>8.1333333333333329</v>
      </c>
      <c r="O38" s="3"/>
      <c r="P38" s="3"/>
    </row>
    <row r="39" spans="1:16" ht="26.45" customHeight="1">
      <c r="A39" s="3">
        <v>34</v>
      </c>
      <c r="B39" s="24" t="s">
        <v>136</v>
      </c>
      <c r="C39" s="25" t="s">
        <v>135</v>
      </c>
      <c r="D39" s="18">
        <v>0</v>
      </c>
      <c r="E39" s="6"/>
      <c r="F39" s="6"/>
      <c r="G39" s="6">
        <v>2</v>
      </c>
      <c r="H39" s="6">
        <v>2</v>
      </c>
      <c r="I39" s="11">
        <v>1.3888888888888888E-2</v>
      </c>
      <c r="J39" s="6">
        <v>4</v>
      </c>
      <c r="K39" s="6">
        <v>4</v>
      </c>
      <c r="L39" s="23">
        <f t="shared" si="0"/>
        <v>5.5555555555555552E-2</v>
      </c>
      <c r="M39" s="3">
        <v>24</v>
      </c>
      <c r="N39" s="50">
        <f t="shared" si="1"/>
        <v>7.625</v>
      </c>
      <c r="O39" s="3"/>
      <c r="P39" s="3"/>
    </row>
    <row r="40" spans="1:16" ht="30" customHeight="1">
      <c r="A40" s="3">
        <v>35</v>
      </c>
      <c r="B40" s="15" t="s">
        <v>144</v>
      </c>
      <c r="C40" s="10" t="s">
        <v>11</v>
      </c>
      <c r="D40" s="18">
        <v>0</v>
      </c>
      <c r="E40" s="3"/>
      <c r="F40" s="3"/>
      <c r="G40" s="6">
        <v>2</v>
      </c>
      <c r="H40" s="6">
        <v>2</v>
      </c>
      <c r="I40" s="11">
        <v>1.3888888888888888E-2</v>
      </c>
      <c r="J40" s="6">
        <v>4</v>
      </c>
      <c r="K40" s="34">
        <v>6</v>
      </c>
      <c r="L40" s="9">
        <f t="shared" si="0"/>
        <v>6.25E-2</v>
      </c>
      <c r="M40" s="46">
        <v>25</v>
      </c>
      <c r="N40" s="50">
        <f t="shared" si="1"/>
        <v>6.7777777777777768</v>
      </c>
      <c r="O40" s="3"/>
      <c r="P40" s="3"/>
    </row>
    <row r="41" spans="1:16" ht="27" customHeight="1">
      <c r="A41" s="3">
        <v>36</v>
      </c>
      <c r="B41" s="6" t="s">
        <v>145</v>
      </c>
      <c r="C41" s="10" t="s">
        <v>98</v>
      </c>
      <c r="D41" s="18">
        <v>0</v>
      </c>
      <c r="E41" s="3"/>
      <c r="F41" s="3"/>
      <c r="G41" s="6">
        <v>2</v>
      </c>
      <c r="H41" s="6">
        <v>2</v>
      </c>
      <c r="I41" s="11">
        <v>1.3888888888888888E-2</v>
      </c>
      <c r="J41" s="6">
        <v>4</v>
      </c>
      <c r="K41" s="16">
        <v>6</v>
      </c>
      <c r="L41" s="9">
        <f t="shared" si="0"/>
        <v>6.25E-2</v>
      </c>
      <c r="M41" s="46">
        <v>25</v>
      </c>
      <c r="N41" s="50">
        <f t="shared" si="1"/>
        <v>6.7777777777777768</v>
      </c>
      <c r="O41" s="3"/>
      <c r="P41" s="3"/>
    </row>
    <row r="42" spans="1:16" ht="26.45" customHeight="1">
      <c r="A42" s="3">
        <v>37</v>
      </c>
      <c r="B42" s="13" t="s">
        <v>23</v>
      </c>
      <c r="C42" s="14" t="s">
        <v>24</v>
      </c>
      <c r="D42" s="18">
        <v>103</v>
      </c>
      <c r="E42" s="3"/>
      <c r="F42" s="3"/>
      <c r="G42" s="16">
        <v>2</v>
      </c>
      <c r="H42" s="16">
        <v>2</v>
      </c>
      <c r="I42" s="9">
        <v>1.3888888888888888E-2</v>
      </c>
      <c r="J42" s="16">
        <v>4</v>
      </c>
      <c r="K42" s="16">
        <v>6</v>
      </c>
      <c r="L42" s="9">
        <f t="shared" si="0"/>
        <v>6.25E-2</v>
      </c>
      <c r="M42" s="46">
        <v>25</v>
      </c>
      <c r="N42" s="50">
        <f t="shared" si="1"/>
        <v>6.7777777777777768</v>
      </c>
      <c r="O42" s="3"/>
      <c r="P42" s="3"/>
    </row>
    <row r="43" spans="1:16" ht="26.45" customHeight="1">
      <c r="A43" s="3">
        <v>38</v>
      </c>
      <c r="B43" s="13" t="s">
        <v>35</v>
      </c>
      <c r="C43" s="14" t="s">
        <v>36</v>
      </c>
      <c r="D43" s="18">
        <v>0</v>
      </c>
      <c r="E43" s="3"/>
      <c r="F43" s="3"/>
      <c r="G43" s="16">
        <v>2</v>
      </c>
      <c r="H43" s="16">
        <v>2</v>
      </c>
      <c r="I43" s="9">
        <v>1.3888888888888888E-2</v>
      </c>
      <c r="J43" s="16">
        <v>4</v>
      </c>
      <c r="K43" s="16">
        <v>6</v>
      </c>
      <c r="L43" s="9">
        <f t="shared" si="0"/>
        <v>6.25E-2</v>
      </c>
      <c r="M43" s="46">
        <v>25</v>
      </c>
      <c r="N43" s="54">
        <f t="shared" si="1"/>
        <v>6.7777777777777768</v>
      </c>
      <c r="O43" s="33"/>
      <c r="P43" s="33"/>
    </row>
    <row r="44" spans="1:16" ht="13.5" customHeight="1">
      <c r="C44" t="s">
        <v>151</v>
      </c>
      <c r="D44">
        <f>(D6+D7+D8+D9+D10+D11)*2</f>
        <v>860</v>
      </c>
      <c r="M44" s="55"/>
      <c r="N44" s="55"/>
      <c r="O44" s="55"/>
      <c r="P44" s="55"/>
    </row>
    <row r="45" spans="1:16">
      <c r="A45" s="127" t="s">
        <v>179</v>
      </c>
      <c r="B45" s="128"/>
      <c r="C45" s="129"/>
      <c r="D45" s="128"/>
      <c r="E45" s="128"/>
      <c r="F45" s="130"/>
    </row>
    <row r="46" spans="1:16">
      <c r="A46" s="127" t="s">
        <v>180</v>
      </c>
      <c r="B46" s="127"/>
      <c r="C46" s="131"/>
      <c r="D46" s="127"/>
      <c r="E46" s="127"/>
      <c r="F46" s="132"/>
    </row>
  </sheetData>
  <autoFilter ref="B5:L5">
    <sortState ref="B4:M41">
      <sortCondition ref="L3"/>
    </sortState>
  </autoFilter>
  <sortState ref="B4:M6">
    <sortCondition ref="L4:L6"/>
  </sortState>
  <mergeCells count="2">
    <mergeCell ref="B1:N1"/>
    <mergeCell ref="H4:I4"/>
  </mergeCells>
  <pageMargins left="0.19685039370078741" right="0.19685039370078741" top="0.19685039370078741" bottom="0.39370078740157483" header="0.31496062992125984" footer="0.31496062992125984"/>
  <pageSetup paperSize="9" scale="8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topLeftCell="A22" zoomScaleNormal="100" workbookViewId="0">
      <selection activeCell="A36" sqref="A36"/>
    </sheetView>
  </sheetViews>
  <sheetFormatPr defaultRowHeight="15"/>
  <cols>
    <col min="1" max="1" width="4.140625" customWidth="1"/>
    <col min="2" max="2" width="11.7109375" customWidth="1"/>
    <col min="3" max="3" width="21.7109375" customWidth="1"/>
    <col min="4" max="4" width="5.140625" customWidth="1"/>
    <col min="5" max="5" width="6.5703125" customWidth="1"/>
    <col min="6" max="6" width="6.28515625" customWidth="1"/>
    <col min="7" max="7" width="6.140625" customWidth="1"/>
    <col min="8" max="10" width="7.140625" customWidth="1"/>
    <col min="11" max="11" width="6" customWidth="1"/>
    <col min="12" max="12" width="9.7109375" customWidth="1"/>
    <col min="13" max="13" width="6.5703125" customWidth="1"/>
    <col min="14" max="14" width="5.85546875" customWidth="1"/>
    <col min="15" max="15" width="5.28515625" customWidth="1"/>
    <col min="16" max="16" width="4.28515625" customWidth="1"/>
  </cols>
  <sheetData>
    <row r="1" spans="1:16">
      <c r="B1" s="133" t="s">
        <v>139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6" ht="15.75" thickBot="1">
      <c r="B2" s="41" t="s">
        <v>176</v>
      </c>
      <c r="C2" s="44"/>
      <c r="D2" s="44"/>
      <c r="E2" s="44"/>
      <c r="F2" s="44"/>
      <c r="G2" s="44"/>
      <c r="H2" s="44"/>
      <c r="I2" s="44"/>
      <c r="J2" s="43" t="s">
        <v>141</v>
      </c>
      <c r="K2" s="44"/>
      <c r="L2" s="44"/>
      <c r="M2" s="44"/>
      <c r="N2" s="44"/>
    </row>
    <row r="3" spans="1:16" ht="19.5" thickTop="1">
      <c r="B3" s="45" t="s">
        <v>8</v>
      </c>
      <c r="C3" s="4"/>
      <c r="D3" s="4"/>
    </row>
    <row r="4" spans="1:16">
      <c r="C4" s="5" t="s">
        <v>17</v>
      </c>
      <c r="D4" s="5"/>
      <c r="E4" s="1"/>
      <c r="G4" s="1"/>
      <c r="H4" s="134" t="s">
        <v>140</v>
      </c>
      <c r="I4" s="134"/>
      <c r="J4" s="7">
        <v>6.9444444444444441E-3</v>
      </c>
      <c r="K4" s="7">
        <v>3.472222222222222E-3</v>
      </c>
    </row>
    <row r="5" spans="1:16" ht="45.75" thickBot="1">
      <c r="A5" s="52" t="s">
        <v>153</v>
      </c>
      <c r="B5" s="26" t="s">
        <v>2</v>
      </c>
      <c r="C5" s="123" t="s">
        <v>178</v>
      </c>
      <c r="D5" s="60" t="s">
        <v>13</v>
      </c>
      <c r="E5" s="27" t="s">
        <v>0</v>
      </c>
      <c r="F5" s="27" t="s">
        <v>3</v>
      </c>
      <c r="G5" s="27" t="s">
        <v>4</v>
      </c>
      <c r="H5" s="27" t="s">
        <v>5</v>
      </c>
      <c r="I5" s="27" t="s">
        <v>6</v>
      </c>
      <c r="J5" s="28" t="s">
        <v>1</v>
      </c>
      <c r="K5" s="29" t="s">
        <v>7</v>
      </c>
      <c r="L5" s="30" t="s">
        <v>9</v>
      </c>
      <c r="M5" s="30" t="s">
        <v>137</v>
      </c>
      <c r="N5" s="39" t="s">
        <v>147</v>
      </c>
      <c r="O5" s="52" t="s">
        <v>148</v>
      </c>
      <c r="P5" s="52" t="s">
        <v>149</v>
      </c>
    </row>
    <row r="6" spans="1:16" ht="28.15" customHeight="1">
      <c r="A6" s="3">
        <v>1</v>
      </c>
      <c r="B6" s="31" t="s">
        <v>111</v>
      </c>
      <c r="C6" s="73" t="s">
        <v>112</v>
      </c>
      <c r="D6" s="75">
        <v>130</v>
      </c>
      <c r="E6" s="58"/>
      <c r="F6" s="3"/>
      <c r="G6" s="3"/>
      <c r="H6" s="3"/>
      <c r="I6" s="11">
        <v>3.9467592592592592E-3</v>
      </c>
      <c r="J6" s="33"/>
      <c r="K6" s="33"/>
      <c r="L6" s="23">
        <f t="shared" ref="L6:L33" si="0">I6+$J$4*J6+$K$4*K6</f>
        <v>3.9467592592592592E-3</v>
      </c>
      <c r="M6" s="3">
        <v>1</v>
      </c>
      <c r="N6" s="50">
        <f>$L$6/L6*100</f>
        <v>100</v>
      </c>
      <c r="O6" s="53">
        <f>L6/$L$6*100</f>
        <v>100</v>
      </c>
      <c r="P6" s="3">
        <v>2</v>
      </c>
    </row>
    <row r="7" spans="1:16" ht="28.5" customHeight="1">
      <c r="A7" s="3">
        <v>2</v>
      </c>
      <c r="B7" s="31" t="s">
        <v>71</v>
      </c>
      <c r="C7" s="68" t="s">
        <v>74</v>
      </c>
      <c r="D7" s="76">
        <v>40</v>
      </c>
      <c r="E7" s="56"/>
      <c r="F7" s="6"/>
      <c r="G7" s="6"/>
      <c r="H7" s="6"/>
      <c r="I7" s="11">
        <v>5.7407407407407416E-3</v>
      </c>
      <c r="J7" s="6"/>
      <c r="K7" s="12"/>
      <c r="L7" s="23">
        <f t="shared" si="0"/>
        <v>5.7407407407407416E-3</v>
      </c>
      <c r="M7" s="3">
        <v>2</v>
      </c>
      <c r="N7" s="50">
        <f t="shared" ref="N7:N33" si="1">$L$6/L7*100</f>
        <v>68.749999999999986</v>
      </c>
      <c r="O7" s="53">
        <f t="shared" ref="O7:O10" si="2">L7/$L$6*100</f>
        <v>145.45454545454547</v>
      </c>
      <c r="P7" s="3">
        <v>3</v>
      </c>
    </row>
    <row r="8" spans="1:16" ht="26.25" customHeight="1">
      <c r="A8" s="3">
        <v>3</v>
      </c>
      <c r="B8" s="20" t="s">
        <v>29</v>
      </c>
      <c r="C8" s="17" t="s">
        <v>30</v>
      </c>
      <c r="D8" s="70">
        <v>11</v>
      </c>
      <c r="E8" s="57"/>
      <c r="F8" s="13"/>
      <c r="G8" s="13"/>
      <c r="H8" s="13"/>
      <c r="I8" s="19">
        <v>6.3194444444444444E-3</v>
      </c>
      <c r="J8" s="13"/>
      <c r="K8" s="13"/>
      <c r="L8" s="9">
        <f t="shared" si="0"/>
        <v>6.3194444444444444E-3</v>
      </c>
      <c r="M8" s="3">
        <v>3</v>
      </c>
      <c r="N8" s="50">
        <f t="shared" si="1"/>
        <v>62.454212454212453</v>
      </c>
      <c r="O8" s="53">
        <f t="shared" si="2"/>
        <v>160.1173020527859</v>
      </c>
      <c r="P8" s="3"/>
    </row>
    <row r="9" spans="1:16" ht="26.25">
      <c r="A9" s="3">
        <v>4</v>
      </c>
      <c r="B9" s="21" t="s">
        <v>109</v>
      </c>
      <c r="C9" s="74" t="s">
        <v>110</v>
      </c>
      <c r="D9" s="76">
        <v>20</v>
      </c>
      <c r="E9" s="58"/>
      <c r="F9" s="3"/>
      <c r="G9" s="3"/>
      <c r="H9" s="3"/>
      <c r="I9" s="11">
        <v>6.4930555555555549E-3</v>
      </c>
      <c r="J9" s="3"/>
      <c r="K9" s="3"/>
      <c r="L9" s="23">
        <f t="shared" si="0"/>
        <v>6.4930555555555549E-3</v>
      </c>
      <c r="M9" s="3">
        <v>4</v>
      </c>
      <c r="N9" s="50">
        <f t="shared" si="1"/>
        <v>60.7843137254902</v>
      </c>
      <c r="O9" s="53">
        <f t="shared" si="2"/>
        <v>164.51612903225805</v>
      </c>
      <c r="P9" s="3"/>
    </row>
    <row r="10" spans="1:16" ht="28.5" customHeight="1">
      <c r="A10" s="3">
        <v>5</v>
      </c>
      <c r="B10" s="21" t="s">
        <v>67</v>
      </c>
      <c r="C10" s="68" t="s">
        <v>152</v>
      </c>
      <c r="D10" s="76">
        <v>20</v>
      </c>
      <c r="E10" s="56"/>
      <c r="F10" s="6"/>
      <c r="G10" s="6"/>
      <c r="H10" s="6"/>
      <c r="I10" s="11">
        <v>7.5231481481481477E-3</v>
      </c>
      <c r="J10" s="6"/>
      <c r="K10" s="6"/>
      <c r="L10" s="23">
        <f t="shared" si="0"/>
        <v>7.5231481481481477E-3</v>
      </c>
      <c r="M10" s="3">
        <v>5</v>
      </c>
      <c r="N10" s="50">
        <f t="shared" si="1"/>
        <v>52.46153846153846</v>
      </c>
      <c r="O10" s="53">
        <f t="shared" si="2"/>
        <v>190.61583577712608</v>
      </c>
      <c r="P10" s="3"/>
    </row>
    <row r="11" spans="1:16" ht="28.15" customHeight="1" thickBot="1">
      <c r="A11" s="3">
        <v>6</v>
      </c>
      <c r="B11" s="21" t="s">
        <v>33</v>
      </c>
      <c r="C11" s="68" t="s">
        <v>106</v>
      </c>
      <c r="D11" s="77">
        <v>13</v>
      </c>
      <c r="E11" s="58"/>
      <c r="F11" s="3"/>
      <c r="G11" s="3"/>
      <c r="H11" s="3"/>
      <c r="I11" s="11">
        <v>7.6620370370370366E-3</v>
      </c>
      <c r="J11" s="3"/>
      <c r="K11" s="3"/>
      <c r="L11" s="9">
        <f t="shared" si="0"/>
        <v>7.6620370370370366E-3</v>
      </c>
      <c r="M11" s="3">
        <v>6</v>
      </c>
      <c r="N11" s="50">
        <f t="shared" si="1"/>
        <v>51.510574018126889</v>
      </c>
      <c r="O11" s="3"/>
      <c r="P11" s="3"/>
    </row>
    <row r="12" spans="1:16" ht="28.9" customHeight="1">
      <c r="A12" s="3">
        <v>7</v>
      </c>
      <c r="B12" s="21" t="s">
        <v>115</v>
      </c>
      <c r="C12" s="73" t="s">
        <v>117</v>
      </c>
      <c r="D12" s="78">
        <v>4</v>
      </c>
      <c r="E12" s="58"/>
      <c r="F12" s="3"/>
      <c r="G12" s="3"/>
      <c r="H12" s="3"/>
      <c r="I12" s="11">
        <v>9.6064814814814815E-3</v>
      </c>
      <c r="J12" s="3"/>
      <c r="K12" s="3"/>
      <c r="L12" s="23">
        <f t="shared" si="0"/>
        <v>9.6064814814814815E-3</v>
      </c>
      <c r="M12" s="3">
        <v>7</v>
      </c>
      <c r="N12" s="50">
        <f t="shared" si="1"/>
        <v>41.084337349397593</v>
      </c>
      <c r="O12" s="3"/>
      <c r="P12" s="3"/>
    </row>
    <row r="13" spans="1:16" ht="27.75" customHeight="1">
      <c r="A13" s="3">
        <v>8</v>
      </c>
      <c r="B13" s="21" t="s">
        <v>39</v>
      </c>
      <c r="C13" s="68" t="s">
        <v>40</v>
      </c>
      <c r="D13" s="37">
        <v>6</v>
      </c>
      <c r="E13" s="58"/>
      <c r="F13" s="3"/>
      <c r="G13" s="3"/>
      <c r="H13" s="3"/>
      <c r="I13" s="11">
        <v>9.6412037037037039E-3</v>
      </c>
      <c r="J13" s="3"/>
      <c r="K13" s="3"/>
      <c r="L13" s="9">
        <f t="shared" si="0"/>
        <v>9.6412037037037039E-3</v>
      </c>
      <c r="M13" s="3">
        <v>8</v>
      </c>
      <c r="N13" s="50">
        <f t="shared" si="1"/>
        <v>40.936374549819924</v>
      </c>
      <c r="O13" s="3"/>
      <c r="P13" s="3"/>
    </row>
    <row r="14" spans="1:16" ht="30.6" customHeight="1">
      <c r="A14" s="3">
        <v>9</v>
      </c>
      <c r="B14" s="21" t="s">
        <v>122</v>
      </c>
      <c r="C14" s="25" t="s">
        <v>123</v>
      </c>
      <c r="D14" s="78">
        <v>2</v>
      </c>
      <c r="E14" s="3"/>
      <c r="F14" s="3"/>
      <c r="G14" s="3"/>
      <c r="H14" s="3"/>
      <c r="I14" s="11">
        <v>9.9652777777777778E-3</v>
      </c>
      <c r="J14" s="3"/>
      <c r="K14" s="3"/>
      <c r="L14" s="23">
        <f t="shared" si="0"/>
        <v>9.9652777777777778E-3</v>
      </c>
      <c r="M14" s="3">
        <v>9</v>
      </c>
      <c r="N14" s="50">
        <f t="shared" si="1"/>
        <v>39.605110336817653</v>
      </c>
      <c r="O14" s="3"/>
      <c r="P14" s="3"/>
    </row>
    <row r="15" spans="1:16" ht="28.9" customHeight="1">
      <c r="A15" s="3">
        <v>10</v>
      </c>
      <c r="B15" s="6" t="s">
        <v>20</v>
      </c>
      <c r="C15" s="14" t="s">
        <v>105</v>
      </c>
      <c r="D15" s="2">
        <v>20</v>
      </c>
      <c r="E15" s="3"/>
      <c r="F15" s="3"/>
      <c r="G15" s="3"/>
      <c r="H15" s="3"/>
      <c r="I15" s="11">
        <v>9.9768518518518531E-3</v>
      </c>
      <c r="J15" s="6"/>
      <c r="K15" s="34"/>
      <c r="L15" s="9">
        <f t="shared" si="0"/>
        <v>9.9768518518518531E-3</v>
      </c>
      <c r="M15" s="3">
        <v>10</v>
      </c>
      <c r="N15" s="50">
        <f t="shared" si="1"/>
        <v>39.559164733178648</v>
      </c>
      <c r="O15" s="3"/>
      <c r="P15" s="3"/>
    </row>
    <row r="16" spans="1:16" ht="29.25" customHeight="1">
      <c r="A16" s="3">
        <v>11</v>
      </c>
      <c r="B16" s="21" t="s">
        <v>22</v>
      </c>
      <c r="C16" s="22" t="s">
        <v>56</v>
      </c>
      <c r="D16" s="37">
        <v>6</v>
      </c>
      <c r="E16" s="6"/>
      <c r="F16" s="6"/>
      <c r="G16" s="6"/>
      <c r="H16" s="6"/>
      <c r="I16" s="11">
        <v>1.005787037037037E-2</v>
      </c>
      <c r="J16" s="3"/>
      <c r="K16" s="3"/>
      <c r="L16" s="23">
        <f t="shared" si="0"/>
        <v>1.005787037037037E-2</v>
      </c>
      <c r="M16" s="3">
        <v>11</v>
      </c>
      <c r="N16" s="50">
        <f t="shared" si="1"/>
        <v>39.240506329113927</v>
      </c>
      <c r="O16" s="3"/>
      <c r="P16" s="3"/>
    </row>
    <row r="17" spans="1:16" ht="31.15" customHeight="1">
      <c r="A17" s="3">
        <v>12</v>
      </c>
      <c r="B17" s="6" t="s">
        <v>18</v>
      </c>
      <c r="C17" s="14" t="s">
        <v>19</v>
      </c>
      <c r="D17" s="18">
        <v>20</v>
      </c>
      <c r="E17" s="6"/>
      <c r="F17" s="6"/>
      <c r="G17" s="6"/>
      <c r="H17" s="6"/>
      <c r="I17" s="11">
        <v>1.064814814814815E-2</v>
      </c>
      <c r="J17" s="18"/>
      <c r="K17" s="18"/>
      <c r="L17" s="9">
        <f t="shared" si="0"/>
        <v>1.064814814814815E-2</v>
      </c>
      <c r="M17" s="3">
        <v>12</v>
      </c>
      <c r="N17" s="50">
        <f t="shared" si="1"/>
        <v>37.065217391304344</v>
      </c>
      <c r="O17" s="3"/>
      <c r="P17" s="3"/>
    </row>
    <row r="18" spans="1:16" ht="27.75" customHeight="1">
      <c r="A18" s="3">
        <v>13</v>
      </c>
      <c r="B18" s="21" t="s">
        <v>34</v>
      </c>
      <c r="C18" s="22" t="s">
        <v>154</v>
      </c>
      <c r="D18" s="37">
        <v>13</v>
      </c>
      <c r="E18" s="3"/>
      <c r="F18" s="3"/>
      <c r="G18" s="3"/>
      <c r="H18" s="3"/>
      <c r="I18" s="11">
        <v>1.0810185185185185E-2</v>
      </c>
      <c r="J18" s="3"/>
      <c r="K18" s="3"/>
      <c r="L18" s="9">
        <f t="shared" si="0"/>
        <v>1.0810185185185185E-2</v>
      </c>
      <c r="M18" s="3">
        <v>13</v>
      </c>
      <c r="N18" s="50">
        <f t="shared" si="1"/>
        <v>36.509635974304075</v>
      </c>
      <c r="O18" s="3"/>
      <c r="P18" s="3"/>
    </row>
    <row r="19" spans="1:16" ht="29.45" customHeight="1">
      <c r="A19" s="3">
        <v>14</v>
      </c>
      <c r="B19" s="21" t="s">
        <v>104</v>
      </c>
      <c r="C19" s="25" t="s">
        <v>143</v>
      </c>
      <c r="D19" s="37">
        <v>6</v>
      </c>
      <c r="E19" s="3"/>
      <c r="F19" s="3"/>
      <c r="G19" s="3"/>
      <c r="H19" s="3"/>
      <c r="I19" s="11">
        <v>1.1296296296296296E-2</v>
      </c>
      <c r="J19" s="6"/>
      <c r="K19" s="6"/>
      <c r="L19" s="23">
        <f t="shared" si="0"/>
        <v>1.1296296296296296E-2</v>
      </c>
      <c r="M19" s="3">
        <v>14</v>
      </c>
      <c r="N19" s="50">
        <f t="shared" si="1"/>
        <v>34.938524590163937</v>
      </c>
      <c r="O19" s="3"/>
      <c r="P19" s="3"/>
    </row>
    <row r="20" spans="1:16" ht="29.45" customHeight="1">
      <c r="A20" s="3">
        <v>15</v>
      </c>
      <c r="B20" s="21" t="s">
        <v>43</v>
      </c>
      <c r="C20" s="22" t="s">
        <v>44</v>
      </c>
      <c r="D20" s="37">
        <v>13</v>
      </c>
      <c r="E20" s="3"/>
      <c r="F20" s="3"/>
      <c r="G20" s="3"/>
      <c r="H20" s="3"/>
      <c r="I20" s="11">
        <v>1.1666666666666667E-2</v>
      </c>
      <c r="J20" s="3"/>
      <c r="K20" s="3"/>
      <c r="L20" s="23">
        <f t="shared" si="0"/>
        <v>1.1666666666666667E-2</v>
      </c>
      <c r="M20" s="3">
        <v>15</v>
      </c>
      <c r="N20" s="50">
        <f t="shared" si="1"/>
        <v>33.829365079365076</v>
      </c>
      <c r="O20" s="3"/>
      <c r="P20" s="3"/>
    </row>
    <row r="21" spans="1:16" ht="27.6" customHeight="1">
      <c r="A21" s="3">
        <v>16</v>
      </c>
      <c r="B21" s="21" t="s">
        <v>107</v>
      </c>
      <c r="C21" s="25" t="s">
        <v>108</v>
      </c>
      <c r="D21" s="37">
        <v>13</v>
      </c>
      <c r="E21" s="3"/>
      <c r="F21" s="3"/>
      <c r="G21" s="3"/>
      <c r="H21" s="3"/>
      <c r="I21" s="11">
        <v>1.2233796296296296E-2</v>
      </c>
      <c r="J21" s="3"/>
      <c r="K21" s="3"/>
      <c r="L21" s="23">
        <f t="shared" si="0"/>
        <v>1.2233796296296296E-2</v>
      </c>
      <c r="M21" s="3">
        <v>16</v>
      </c>
      <c r="N21" s="50">
        <f t="shared" si="1"/>
        <v>32.261116367076632</v>
      </c>
      <c r="O21" s="3"/>
      <c r="P21" s="3"/>
    </row>
    <row r="22" spans="1:16" ht="30" customHeight="1">
      <c r="A22" s="3">
        <v>17</v>
      </c>
      <c r="B22" s="21" t="s">
        <v>46</v>
      </c>
      <c r="C22" s="22" t="s">
        <v>47</v>
      </c>
      <c r="D22" s="37">
        <v>6</v>
      </c>
      <c r="E22" s="3"/>
      <c r="F22" s="3"/>
      <c r="G22" s="3"/>
      <c r="H22" s="3"/>
      <c r="I22" s="11">
        <v>1.2847222222222223E-2</v>
      </c>
      <c r="J22" s="3"/>
      <c r="K22" s="3"/>
      <c r="L22" s="23">
        <f t="shared" si="0"/>
        <v>1.2847222222222223E-2</v>
      </c>
      <c r="M22" s="3">
        <v>17</v>
      </c>
      <c r="N22" s="50">
        <f t="shared" si="1"/>
        <v>30.720720720720717</v>
      </c>
      <c r="O22" s="3"/>
      <c r="P22" s="3"/>
    </row>
    <row r="23" spans="1:16" ht="27" customHeight="1">
      <c r="A23" s="3">
        <v>18</v>
      </c>
      <c r="B23" s="21" t="s">
        <v>94</v>
      </c>
      <c r="C23" s="25" t="s">
        <v>95</v>
      </c>
      <c r="D23" s="37">
        <v>11</v>
      </c>
      <c r="E23" s="6"/>
      <c r="F23" s="6"/>
      <c r="G23" s="6"/>
      <c r="H23" s="6"/>
      <c r="I23" s="11">
        <v>1.3125E-2</v>
      </c>
      <c r="J23" s="6"/>
      <c r="K23" s="6"/>
      <c r="L23" s="23">
        <f t="shared" si="0"/>
        <v>1.3125E-2</v>
      </c>
      <c r="M23" s="3">
        <v>18</v>
      </c>
      <c r="N23" s="50">
        <f t="shared" si="1"/>
        <v>30.070546737213405</v>
      </c>
      <c r="O23" s="3"/>
      <c r="P23" s="3"/>
    </row>
    <row r="24" spans="1:16" ht="28.15" customHeight="1">
      <c r="A24" s="3">
        <v>19</v>
      </c>
      <c r="B24" s="6" t="s">
        <v>22</v>
      </c>
      <c r="C24" s="32" t="s">
        <v>142</v>
      </c>
      <c r="D24" s="18">
        <v>6</v>
      </c>
      <c r="E24" s="6"/>
      <c r="F24" s="6"/>
      <c r="G24" s="6"/>
      <c r="H24" s="6"/>
      <c r="I24" s="11">
        <v>1.3703703703703704E-2</v>
      </c>
      <c r="J24" s="6"/>
      <c r="K24" s="16"/>
      <c r="L24" s="9">
        <f t="shared" si="0"/>
        <v>1.3703703703703704E-2</v>
      </c>
      <c r="M24" s="3">
        <v>19</v>
      </c>
      <c r="N24" s="50">
        <f t="shared" si="1"/>
        <v>28.800675675675674</v>
      </c>
      <c r="O24" s="3"/>
      <c r="P24" s="3"/>
    </row>
    <row r="25" spans="1:16" ht="29.45" customHeight="1">
      <c r="A25" s="3">
        <v>20</v>
      </c>
      <c r="B25" s="21" t="s">
        <v>124</v>
      </c>
      <c r="C25" s="25" t="s">
        <v>125</v>
      </c>
      <c r="D25" s="37">
        <v>1</v>
      </c>
      <c r="E25" s="3"/>
      <c r="F25" s="3"/>
      <c r="G25" s="3"/>
      <c r="H25" s="3"/>
      <c r="I25" s="11">
        <v>1.3761574074074074E-2</v>
      </c>
      <c r="J25" s="3"/>
      <c r="K25" s="3"/>
      <c r="L25" s="23">
        <f t="shared" si="0"/>
        <v>1.3761574074074074E-2</v>
      </c>
      <c r="M25" s="3">
        <v>20</v>
      </c>
      <c r="N25" s="50">
        <f t="shared" si="1"/>
        <v>28.679562657695545</v>
      </c>
      <c r="O25" s="3"/>
      <c r="P25" s="3"/>
    </row>
    <row r="26" spans="1:16" ht="29.45" customHeight="1">
      <c r="A26" s="3">
        <v>21</v>
      </c>
      <c r="B26" s="21" t="s">
        <v>65</v>
      </c>
      <c r="C26" s="22" t="s">
        <v>66</v>
      </c>
      <c r="D26" s="37">
        <v>2</v>
      </c>
      <c r="E26" s="6"/>
      <c r="F26" s="6"/>
      <c r="G26" s="6"/>
      <c r="H26" s="6"/>
      <c r="I26" s="11">
        <v>1.3888888888888888E-2</v>
      </c>
      <c r="J26" s="6"/>
      <c r="K26" s="21">
        <v>1</v>
      </c>
      <c r="L26" s="23">
        <f t="shared" si="0"/>
        <v>1.7361111111111112E-2</v>
      </c>
      <c r="M26" s="3">
        <v>21</v>
      </c>
      <c r="N26" s="50">
        <f t="shared" si="1"/>
        <v>22.733333333333334</v>
      </c>
      <c r="O26" s="3"/>
      <c r="P26" s="3"/>
    </row>
    <row r="27" spans="1:16" ht="28.9" customHeight="1">
      <c r="A27" s="3">
        <v>22</v>
      </c>
      <c r="B27" s="21" t="s">
        <v>54</v>
      </c>
      <c r="C27" s="22" t="s">
        <v>55</v>
      </c>
      <c r="D27" s="37">
        <v>0</v>
      </c>
      <c r="E27" s="6"/>
      <c r="F27" s="6"/>
      <c r="G27" s="6"/>
      <c r="H27" s="6">
        <v>1</v>
      </c>
      <c r="I27" s="11">
        <v>1.3888888888888888E-2</v>
      </c>
      <c r="J27" s="3">
        <v>1</v>
      </c>
      <c r="K27" s="3">
        <v>2</v>
      </c>
      <c r="L27" s="23">
        <f t="shared" si="0"/>
        <v>2.7777777777777776E-2</v>
      </c>
      <c r="M27" s="3">
        <v>22</v>
      </c>
      <c r="N27" s="50">
        <f t="shared" si="1"/>
        <v>14.208333333333334</v>
      </c>
      <c r="O27" s="3"/>
      <c r="P27" s="3"/>
    </row>
    <row r="28" spans="1:16" ht="29.45" customHeight="1">
      <c r="A28" s="3">
        <v>23</v>
      </c>
      <c r="B28" s="21" t="s">
        <v>50</v>
      </c>
      <c r="C28" s="22" t="s">
        <v>51</v>
      </c>
      <c r="D28" s="37">
        <v>10</v>
      </c>
      <c r="E28" s="6"/>
      <c r="F28" s="6"/>
      <c r="G28" s="6"/>
      <c r="H28" s="6">
        <v>2</v>
      </c>
      <c r="I28" s="11">
        <v>1.3888888888888888E-2</v>
      </c>
      <c r="J28" s="3">
        <v>2</v>
      </c>
      <c r="K28" s="3">
        <v>3</v>
      </c>
      <c r="L28" s="23">
        <f t="shared" si="0"/>
        <v>3.8194444444444441E-2</v>
      </c>
      <c r="M28" s="3">
        <v>23</v>
      </c>
      <c r="N28" s="50">
        <f t="shared" si="1"/>
        <v>10.333333333333334</v>
      </c>
      <c r="O28" s="3"/>
      <c r="P28" s="3"/>
    </row>
    <row r="29" spans="1:16" ht="28.15" customHeight="1">
      <c r="A29" s="3">
        <v>24</v>
      </c>
      <c r="B29" s="21" t="s">
        <v>75</v>
      </c>
      <c r="C29" s="22" t="s">
        <v>155</v>
      </c>
      <c r="D29" s="37">
        <v>0</v>
      </c>
      <c r="E29" s="6"/>
      <c r="F29" s="6"/>
      <c r="G29" s="6"/>
      <c r="H29" s="6">
        <v>2</v>
      </c>
      <c r="I29" s="11">
        <v>1.3888888888888888E-2</v>
      </c>
      <c r="J29" s="6">
        <v>2</v>
      </c>
      <c r="K29" s="21">
        <v>3</v>
      </c>
      <c r="L29" s="23">
        <f t="shared" si="0"/>
        <v>3.8194444444444441E-2</v>
      </c>
      <c r="M29" s="3">
        <v>24</v>
      </c>
      <c r="N29" s="50">
        <f t="shared" si="1"/>
        <v>10.333333333333334</v>
      </c>
      <c r="O29" s="3"/>
      <c r="P29" s="3"/>
    </row>
    <row r="30" spans="1:16" ht="27.6" customHeight="1">
      <c r="A30" s="3">
        <v>25</v>
      </c>
      <c r="B30" s="21" t="s">
        <v>131</v>
      </c>
      <c r="C30" s="25" t="s">
        <v>132</v>
      </c>
      <c r="D30" s="37">
        <v>0</v>
      </c>
      <c r="F30" s="3"/>
      <c r="G30" s="6">
        <v>2</v>
      </c>
      <c r="H30" s="6">
        <v>2</v>
      </c>
      <c r="I30" s="11">
        <v>1.3888888888888888E-2</v>
      </c>
      <c r="J30" s="6">
        <v>4</v>
      </c>
      <c r="K30" s="6">
        <v>4</v>
      </c>
      <c r="L30" s="23">
        <f t="shared" si="0"/>
        <v>5.5555555555555552E-2</v>
      </c>
      <c r="M30" s="3">
        <v>25</v>
      </c>
      <c r="N30" s="50">
        <f t="shared" si="1"/>
        <v>7.104166666666667</v>
      </c>
      <c r="O30" s="3"/>
      <c r="P30" s="3"/>
    </row>
    <row r="31" spans="1:16" ht="30" customHeight="1">
      <c r="A31" s="3">
        <v>26</v>
      </c>
      <c r="B31" s="21" t="s">
        <v>59</v>
      </c>
      <c r="C31" s="22" t="s">
        <v>60</v>
      </c>
      <c r="D31" s="37">
        <v>0</v>
      </c>
      <c r="E31" s="6"/>
      <c r="F31" s="6">
        <v>1</v>
      </c>
      <c r="G31" s="6">
        <v>2</v>
      </c>
      <c r="H31" s="6">
        <v>2</v>
      </c>
      <c r="I31" s="11">
        <v>1.3888888888888888E-2</v>
      </c>
      <c r="J31" s="6">
        <v>5</v>
      </c>
      <c r="K31" s="6">
        <v>5</v>
      </c>
      <c r="L31" s="23">
        <f t="shared" si="0"/>
        <v>6.5972222222222224E-2</v>
      </c>
      <c r="M31" s="3">
        <v>26</v>
      </c>
      <c r="N31" s="50">
        <f t="shared" si="1"/>
        <v>5.9824561403508776</v>
      </c>
      <c r="O31" s="3"/>
      <c r="P31" s="3"/>
    </row>
    <row r="32" spans="1:16" ht="28.9" customHeight="1">
      <c r="A32" s="3">
        <v>27</v>
      </c>
      <c r="B32" s="21" t="s">
        <v>61</v>
      </c>
      <c r="C32" s="22" t="s">
        <v>62</v>
      </c>
      <c r="D32" s="37">
        <v>0</v>
      </c>
      <c r="E32" s="21"/>
      <c r="F32" s="21">
        <v>1</v>
      </c>
      <c r="G32" s="47">
        <v>2</v>
      </c>
      <c r="H32" s="72">
        <v>2</v>
      </c>
      <c r="I32" s="11">
        <v>1.3888888888888888E-2</v>
      </c>
      <c r="J32" s="21">
        <v>5</v>
      </c>
      <c r="K32" s="21">
        <v>5</v>
      </c>
      <c r="L32" s="23">
        <f t="shared" si="0"/>
        <v>6.5972222222222224E-2</v>
      </c>
      <c r="M32" s="3">
        <v>26</v>
      </c>
      <c r="N32" s="50">
        <f t="shared" si="1"/>
        <v>5.9824561403508776</v>
      </c>
      <c r="O32" s="3"/>
      <c r="P32" s="3"/>
    </row>
    <row r="33" spans="1:16" ht="26.45" customHeight="1">
      <c r="A33" s="3">
        <v>28</v>
      </c>
      <c r="B33" s="21" t="s">
        <v>133</v>
      </c>
      <c r="C33" s="25" t="s">
        <v>134</v>
      </c>
      <c r="D33" s="37">
        <v>0</v>
      </c>
      <c r="E33" s="6">
        <v>1</v>
      </c>
      <c r="F33" s="6">
        <v>2</v>
      </c>
      <c r="G33" s="6">
        <v>2</v>
      </c>
      <c r="H33" s="6">
        <v>2</v>
      </c>
      <c r="I33" s="11">
        <v>1.3888888888888888E-2</v>
      </c>
      <c r="J33" s="6">
        <v>7</v>
      </c>
      <c r="K33" s="6">
        <v>7</v>
      </c>
      <c r="L33" s="23">
        <f t="shared" si="0"/>
        <v>8.6805555555555552E-2</v>
      </c>
      <c r="M33" s="3">
        <v>27</v>
      </c>
      <c r="N33" s="50">
        <f t="shared" si="1"/>
        <v>4.5466666666666669</v>
      </c>
      <c r="O33" s="3"/>
      <c r="P33" s="3"/>
    </row>
    <row r="34" spans="1:16">
      <c r="C34" t="s">
        <v>151</v>
      </c>
      <c r="D34">
        <f>(D6+D7+D8+D9+D10+D11)*2</f>
        <v>468</v>
      </c>
    </row>
    <row r="35" spans="1:16">
      <c r="A35" s="127" t="s">
        <v>179</v>
      </c>
      <c r="B35" s="128"/>
      <c r="C35" s="129"/>
      <c r="D35" s="128"/>
      <c r="E35" s="128"/>
      <c r="F35" s="130"/>
    </row>
    <row r="36" spans="1:16">
      <c r="A36" s="127" t="s">
        <v>180</v>
      </c>
      <c r="B36" s="127"/>
      <c r="C36" s="131"/>
      <c r="D36" s="127"/>
      <c r="E36" s="127"/>
      <c r="F36" s="132"/>
    </row>
  </sheetData>
  <autoFilter ref="B5:L5">
    <sortState ref="B4:L31">
      <sortCondition ref="L3"/>
    </sortState>
  </autoFilter>
  <mergeCells count="2">
    <mergeCell ref="B1:N1"/>
    <mergeCell ref="H4:I4"/>
  </mergeCells>
  <printOptions horizontalCentered="1"/>
  <pageMargins left="0.23622047244094491" right="0.23622047244094491" top="0.35433070866141736" bottom="0.55118110236220474" header="0.31496062992125984" footer="0.31496062992125984"/>
  <pageSetup paperSize="9" scale="82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9"/>
  <sheetViews>
    <sheetView tabSelected="1" topLeftCell="A52" zoomScaleNormal="100" workbookViewId="0">
      <selection activeCell="H74" sqref="H74"/>
    </sheetView>
  </sheetViews>
  <sheetFormatPr defaultRowHeight="15"/>
  <cols>
    <col min="2" max="2" width="4.85546875" customWidth="1"/>
    <col min="3" max="3" width="12" customWidth="1"/>
    <col min="4" max="4" width="26.5703125" customWidth="1"/>
    <col min="5" max="5" width="5.7109375" customWidth="1"/>
    <col min="6" max="6" width="5.28515625" customWidth="1"/>
    <col min="7" max="7" width="13.7109375" customWidth="1"/>
  </cols>
  <sheetData>
    <row r="1" spans="1:8">
      <c r="C1" t="s">
        <v>139</v>
      </c>
    </row>
    <row r="2" spans="1:8">
      <c r="C2" t="s">
        <v>8</v>
      </c>
    </row>
    <row r="3" spans="1:8">
      <c r="C3" t="s">
        <v>177</v>
      </c>
    </row>
    <row r="4" spans="1:8" ht="15.75" thickBot="1">
      <c r="A4" t="s">
        <v>176</v>
      </c>
      <c r="E4" s="122" t="s">
        <v>141</v>
      </c>
    </row>
    <row r="5" spans="1:8" ht="24" customHeight="1" thickBot="1">
      <c r="A5" s="105" t="s">
        <v>160</v>
      </c>
      <c r="B5" s="106" t="s">
        <v>162</v>
      </c>
      <c r="C5" s="118" t="s">
        <v>157</v>
      </c>
      <c r="D5" s="118" t="s">
        <v>138</v>
      </c>
      <c r="E5" s="121" t="s">
        <v>147</v>
      </c>
      <c r="F5" s="118" t="s">
        <v>163</v>
      </c>
      <c r="G5" s="119" t="s">
        <v>164</v>
      </c>
      <c r="H5" s="120" t="s">
        <v>137</v>
      </c>
    </row>
    <row r="6" spans="1:8" ht="30">
      <c r="A6" s="62" t="s">
        <v>161</v>
      </c>
      <c r="B6" s="79">
        <v>1</v>
      </c>
      <c r="C6" s="79" t="s">
        <v>10</v>
      </c>
      <c r="D6" s="95" t="s">
        <v>12</v>
      </c>
      <c r="E6" s="100">
        <v>61.101836393989984</v>
      </c>
      <c r="F6" s="97" t="s">
        <v>158</v>
      </c>
      <c r="G6" s="111">
        <f>SUM(E6:E11)</f>
        <v>255.28733211130725</v>
      </c>
      <c r="H6" s="113">
        <v>3</v>
      </c>
    </row>
    <row r="7" spans="1:8" ht="30">
      <c r="A7" s="64"/>
      <c r="B7" s="3">
        <v>2</v>
      </c>
      <c r="C7" s="3" t="s">
        <v>109</v>
      </c>
      <c r="D7" s="96" t="s">
        <v>110</v>
      </c>
      <c r="E7" s="101">
        <v>60.7843137254902</v>
      </c>
      <c r="F7" s="98" t="s">
        <v>159</v>
      </c>
      <c r="G7" s="48"/>
      <c r="H7" s="114"/>
    </row>
    <row r="8" spans="1:8" ht="30">
      <c r="A8" s="64"/>
      <c r="B8" s="3">
        <v>3</v>
      </c>
      <c r="C8" s="3" t="s">
        <v>43</v>
      </c>
      <c r="D8" s="96" t="s">
        <v>44</v>
      </c>
      <c r="E8" s="101">
        <v>33.829365079365076</v>
      </c>
      <c r="F8" s="98" t="s">
        <v>159</v>
      </c>
      <c r="G8" s="48"/>
      <c r="H8" s="114"/>
    </row>
    <row r="9" spans="1:8" ht="30">
      <c r="A9" s="64"/>
      <c r="B9" s="3">
        <v>4</v>
      </c>
      <c r="C9" s="3" t="s">
        <v>92</v>
      </c>
      <c r="D9" s="96" t="s">
        <v>93</v>
      </c>
      <c r="E9" s="101">
        <v>33.73271889400921</v>
      </c>
      <c r="F9" s="98" t="s">
        <v>158</v>
      </c>
      <c r="G9" s="48"/>
      <c r="H9" s="114"/>
    </row>
    <row r="10" spans="1:8" ht="30" customHeight="1">
      <c r="A10" s="64"/>
      <c r="B10" s="3">
        <v>5</v>
      </c>
      <c r="C10" s="3" t="s">
        <v>41</v>
      </c>
      <c r="D10" s="96" t="s">
        <v>42</v>
      </c>
      <c r="E10" s="101">
        <v>33.577981651376142</v>
      </c>
      <c r="F10" s="98" t="s">
        <v>158</v>
      </c>
      <c r="G10" s="48"/>
      <c r="H10" s="114"/>
    </row>
    <row r="11" spans="1:8" ht="30.75" thickBot="1">
      <c r="A11" s="64"/>
      <c r="B11" s="3">
        <v>6</v>
      </c>
      <c r="C11" s="3" t="s">
        <v>107</v>
      </c>
      <c r="D11" s="96" t="s">
        <v>108</v>
      </c>
      <c r="E11" s="102">
        <v>32.261116367076632</v>
      </c>
      <c r="F11" s="98" t="s">
        <v>159</v>
      </c>
      <c r="G11" s="48"/>
      <c r="H11" s="114"/>
    </row>
    <row r="12" spans="1:8" ht="30.75" thickBot="1">
      <c r="A12" s="65"/>
      <c r="B12" s="84"/>
      <c r="C12" s="84" t="s">
        <v>94</v>
      </c>
      <c r="D12" s="85" t="s">
        <v>95</v>
      </c>
      <c r="E12" s="104">
        <v>30.070546737213405</v>
      </c>
      <c r="F12" s="86" t="s">
        <v>159</v>
      </c>
      <c r="G12" s="117"/>
      <c r="H12" s="115"/>
    </row>
    <row r="13" spans="1:8" ht="30">
      <c r="A13" s="62" t="s">
        <v>165</v>
      </c>
      <c r="B13" s="92">
        <v>1</v>
      </c>
      <c r="C13" s="79" t="s">
        <v>45</v>
      </c>
      <c r="D13" s="80" t="s">
        <v>100</v>
      </c>
      <c r="E13" s="81">
        <v>38.73015873015872</v>
      </c>
      <c r="F13" s="82" t="s">
        <v>158</v>
      </c>
      <c r="G13" s="111">
        <f>SUM(E13:E16)</f>
        <v>148.75304040467972</v>
      </c>
      <c r="H13" s="113">
        <v>4</v>
      </c>
    </row>
    <row r="14" spans="1:8" ht="30">
      <c r="A14" s="64"/>
      <c r="B14" s="46">
        <v>2</v>
      </c>
      <c r="C14" s="3" t="s">
        <v>46</v>
      </c>
      <c r="D14" s="15" t="s">
        <v>47</v>
      </c>
      <c r="E14" s="53">
        <v>30.720720720720717</v>
      </c>
      <c r="F14" s="37" t="s">
        <v>159</v>
      </c>
      <c r="G14" s="48"/>
      <c r="H14" s="114"/>
    </row>
    <row r="15" spans="1:8" ht="30">
      <c r="A15" s="64"/>
      <c r="B15" s="46">
        <v>3</v>
      </c>
      <c r="C15" s="3" t="s">
        <v>102</v>
      </c>
      <c r="D15" s="15" t="s">
        <v>103</v>
      </c>
      <c r="E15" s="53">
        <v>44.36363636363636</v>
      </c>
      <c r="F15" s="37" t="s">
        <v>158</v>
      </c>
      <c r="G15" s="48"/>
      <c r="H15" s="114"/>
    </row>
    <row r="16" spans="1:8" ht="32.25" customHeight="1" thickBot="1">
      <c r="A16" s="87"/>
      <c r="B16" s="93">
        <v>4</v>
      </c>
      <c r="C16" s="33" t="s">
        <v>104</v>
      </c>
      <c r="D16" s="88" t="s">
        <v>143</v>
      </c>
      <c r="E16" s="89">
        <v>34.938524590163937</v>
      </c>
      <c r="F16" s="90" t="s">
        <v>159</v>
      </c>
      <c r="G16" s="112"/>
      <c r="H16" s="115"/>
    </row>
    <row r="17" spans="1:8" ht="30.75" customHeight="1">
      <c r="A17" s="62" t="s">
        <v>166</v>
      </c>
      <c r="B17" s="79">
        <v>1</v>
      </c>
      <c r="C17" s="79" t="s">
        <v>136</v>
      </c>
      <c r="D17" s="80" t="s">
        <v>135</v>
      </c>
      <c r="E17" s="81">
        <v>7.625</v>
      </c>
      <c r="F17" s="82" t="s">
        <v>158</v>
      </c>
      <c r="G17" s="94">
        <f>SUM(E17:E19)</f>
        <v>19.275833333333335</v>
      </c>
      <c r="H17" s="113">
        <v>11</v>
      </c>
    </row>
    <row r="18" spans="1:8" ht="30">
      <c r="A18" s="64"/>
      <c r="B18" s="3">
        <v>2</v>
      </c>
      <c r="C18" s="3" t="s">
        <v>131</v>
      </c>
      <c r="D18" s="15" t="s">
        <v>132</v>
      </c>
      <c r="E18" s="53">
        <v>7.104166666666667</v>
      </c>
      <c r="F18" s="37" t="s">
        <v>159</v>
      </c>
      <c r="G18" s="83"/>
      <c r="H18" s="114"/>
    </row>
    <row r="19" spans="1:8" ht="30.75" thickBot="1">
      <c r="A19" s="87"/>
      <c r="B19" s="33">
        <v>3</v>
      </c>
      <c r="C19" s="33" t="s">
        <v>133</v>
      </c>
      <c r="D19" s="88" t="s">
        <v>134</v>
      </c>
      <c r="E19" s="89">
        <v>4.5466666666666669</v>
      </c>
      <c r="F19" s="90" t="s">
        <v>159</v>
      </c>
      <c r="G19" s="91"/>
      <c r="H19" s="115"/>
    </row>
    <row r="20" spans="1:8" ht="30">
      <c r="A20" s="79" t="s">
        <v>167</v>
      </c>
      <c r="B20" s="92">
        <v>1</v>
      </c>
      <c r="C20" s="79" t="s">
        <v>31</v>
      </c>
      <c r="D20" s="95" t="s">
        <v>32</v>
      </c>
      <c r="E20" s="100">
        <v>73.790322580645139</v>
      </c>
      <c r="F20" s="97" t="s">
        <v>158</v>
      </c>
      <c r="G20" s="94">
        <f>SUM(E20:E25)</f>
        <v>294.85417127020315</v>
      </c>
      <c r="H20" s="113">
        <v>2</v>
      </c>
    </row>
    <row r="21" spans="1:8" ht="30">
      <c r="A21" s="64"/>
      <c r="B21" s="46">
        <v>2</v>
      </c>
      <c r="C21" s="3" t="s">
        <v>67</v>
      </c>
      <c r="D21" s="96" t="s">
        <v>152</v>
      </c>
      <c r="E21" s="101">
        <v>52.46153846153846</v>
      </c>
      <c r="F21" s="98" t="s">
        <v>159</v>
      </c>
      <c r="G21" s="83"/>
      <c r="H21" s="114"/>
    </row>
    <row r="22" spans="1:8" ht="30">
      <c r="A22" s="64"/>
      <c r="B22" s="46">
        <v>3</v>
      </c>
      <c r="C22" s="3" t="s">
        <v>33</v>
      </c>
      <c r="D22" s="96" t="s">
        <v>106</v>
      </c>
      <c r="E22" s="101">
        <v>51.510574018126889</v>
      </c>
      <c r="F22" s="98" t="s">
        <v>159</v>
      </c>
      <c r="G22" s="83"/>
      <c r="H22" s="114"/>
    </row>
    <row r="23" spans="1:8" ht="30">
      <c r="A23" s="64"/>
      <c r="B23" s="46">
        <v>4</v>
      </c>
      <c r="C23" s="3" t="s">
        <v>122</v>
      </c>
      <c r="D23" s="96" t="s">
        <v>123</v>
      </c>
      <c r="E23" s="101">
        <v>39.605110336817653</v>
      </c>
      <c r="F23" s="98" t="s">
        <v>159</v>
      </c>
      <c r="G23" s="83"/>
      <c r="H23" s="114"/>
    </row>
    <row r="24" spans="1:8" ht="30">
      <c r="A24" s="64"/>
      <c r="B24" s="46">
        <v>5</v>
      </c>
      <c r="C24" s="3" t="s">
        <v>20</v>
      </c>
      <c r="D24" s="96" t="s">
        <v>105</v>
      </c>
      <c r="E24" s="101">
        <v>39.559164733178648</v>
      </c>
      <c r="F24" s="98" t="s">
        <v>159</v>
      </c>
      <c r="G24" s="83"/>
      <c r="H24" s="114"/>
    </row>
    <row r="25" spans="1:8" ht="30.75" customHeight="1" thickBot="1">
      <c r="A25" s="64"/>
      <c r="B25" s="46">
        <v>6</v>
      </c>
      <c r="C25" s="3" t="s">
        <v>14</v>
      </c>
      <c r="D25" s="96" t="s">
        <v>15</v>
      </c>
      <c r="E25" s="102">
        <v>37.927461139896366</v>
      </c>
      <c r="F25" s="98" t="s">
        <v>158</v>
      </c>
      <c r="G25" s="83"/>
      <c r="H25" s="114"/>
    </row>
    <row r="26" spans="1:8" ht="30">
      <c r="A26" s="64"/>
      <c r="B26" s="3"/>
      <c r="C26" s="3" t="s">
        <v>18</v>
      </c>
      <c r="D26" s="15" t="s">
        <v>19</v>
      </c>
      <c r="E26" s="99">
        <v>37.065217391304344</v>
      </c>
      <c r="F26" s="37" t="s">
        <v>159</v>
      </c>
      <c r="G26" s="83"/>
      <c r="H26" s="114"/>
    </row>
    <row r="27" spans="1:8" ht="30">
      <c r="A27" s="64"/>
      <c r="B27" s="3"/>
      <c r="C27" s="3" t="s">
        <v>34</v>
      </c>
      <c r="D27" s="15" t="s">
        <v>154</v>
      </c>
      <c r="E27" s="53">
        <v>36.509635974304075</v>
      </c>
      <c r="F27" s="37" t="s">
        <v>159</v>
      </c>
      <c r="G27" s="83"/>
      <c r="H27" s="114"/>
    </row>
    <row r="28" spans="1:8" ht="33" customHeight="1">
      <c r="A28" s="64"/>
      <c r="B28" s="3"/>
      <c r="C28" s="3" t="s">
        <v>126</v>
      </c>
      <c r="D28" s="15" t="s">
        <v>127</v>
      </c>
      <c r="E28" s="53">
        <v>35.672514619883032</v>
      </c>
      <c r="F28" s="37" t="s">
        <v>158</v>
      </c>
      <c r="G28" s="83"/>
      <c r="H28" s="114"/>
    </row>
    <row r="29" spans="1:8" ht="32.25" customHeight="1">
      <c r="A29" s="64"/>
      <c r="B29" s="3"/>
      <c r="C29" s="3" t="s">
        <v>124</v>
      </c>
      <c r="D29" s="15" t="s">
        <v>125</v>
      </c>
      <c r="E29" s="53">
        <v>28.679562657695545</v>
      </c>
      <c r="F29" s="37" t="s">
        <v>159</v>
      </c>
      <c r="G29" s="83"/>
      <c r="H29" s="114"/>
    </row>
    <row r="30" spans="1:8" ht="32.25" customHeight="1">
      <c r="A30" s="64"/>
      <c r="B30" s="3"/>
      <c r="C30" s="3" t="s">
        <v>65</v>
      </c>
      <c r="D30" s="15" t="s">
        <v>66</v>
      </c>
      <c r="E30" s="53">
        <v>22.733333333333334</v>
      </c>
      <c r="F30" s="37" t="s">
        <v>159</v>
      </c>
      <c r="G30" s="83"/>
      <c r="H30" s="114"/>
    </row>
    <row r="31" spans="1:8" ht="30">
      <c r="A31" s="64"/>
      <c r="B31" s="3"/>
      <c r="C31" s="3" t="s">
        <v>63</v>
      </c>
      <c r="D31" s="15" t="s">
        <v>64</v>
      </c>
      <c r="E31" s="53">
        <v>15.25</v>
      </c>
      <c r="F31" s="37" t="s">
        <v>158</v>
      </c>
      <c r="G31" s="83"/>
      <c r="H31" s="114"/>
    </row>
    <row r="32" spans="1:8" ht="30">
      <c r="A32" s="64"/>
      <c r="B32" s="3"/>
      <c r="C32" s="3" t="s">
        <v>78</v>
      </c>
      <c r="D32" s="15" t="s">
        <v>79</v>
      </c>
      <c r="E32" s="53">
        <v>12.199999999999998</v>
      </c>
      <c r="F32" s="37" t="s">
        <v>158</v>
      </c>
      <c r="G32" s="83"/>
      <c r="H32" s="114"/>
    </row>
    <row r="33" spans="1:8" ht="30">
      <c r="A33" s="64"/>
      <c r="B33" s="3"/>
      <c r="C33" s="3" t="s">
        <v>76</v>
      </c>
      <c r="D33" s="15" t="s">
        <v>77</v>
      </c>
      <c r="E33" s="53">
        <v>11.09090909090909</v>
      </c>
      <c r="F33" s="37" t="s">
        <v>158</v>
      </c>
      <c r="G33" s="83"/>
      <c r="H33" s="114"/>
    </row>
    <row r="34" spans="1:8" ht="30.75" thickBot="1">
      <c r="A34" s="87"/>
      <c r="B34" s="33"/>
      <c r="C34" s="33" t="s">
        <v>75</v>
      </c>
      <c r="D34" s="88" t="s">
        <v>155</v>
      </c>
      <c r="E34" s="89">
        <v>10.333333333333334</v>
      </c>
      <c r="F34" s="90" t="s">
        <v>159</v>
      </c>
      <c r="G34" s="91"/>
      <c r="H34" s="115"/>
    </row>
    <row r="35" spans="1:8" ht="31.5" customHeight="1">
      <c r="A35" s="79" t="s">
        <v>168</v>
      </c>
      <c r="B35" s="79">
        <v>1</v>
      </c>
      <c r="C35" s="79" t="s">
        <v>57</v>
      </c>
      <c r="D35" s="80" t="s">
        <v>58</v>
      </c>
      <c r="E35" s="81">
        <v>9.384615384615385</v>
      </c>
      <c r="F35" s="82" t="s">
        <v>158</v>
      </c>
      <c r="G35" s="94">
        <f>SUM(E35:E37)</f>
        <v>21.34952766531714</v>
      </c>
      <c r="H35" s="113">
        <v>10</v>
      </c>
    </row>
    <row r="36" spans="1:8" ht="31.5" customHeight="1">
      <c r="A36" s="64"/>
      <c r="B36" s="3">
        <v>2</v>
      </c>
      <c r="C36" s="3" t="s">
        <v>59</v>
      </c>
      <c r="D36" s="15" t="s">
        <v>60</v>
      </c>
      <c r="E36" s="53">
        <v>5.9824561403508776</v>
      </c>
      <c r="F36" s="37" t="s">
        <v>159</v>
      </c>
      <c r="G36" s="83"/>
      <c r="H36" s="114"/>
    </row>
    <row r="37" spans="1:8" ht="30.75" customHeight="1" thickBot="1">
      <c r="A37" s="87"/>
      <c r="B37" s="33">
        <v>3</v>
      </c>
      <c r="C37" s="33" t="s">
        <v>61</v>
      </c>
      <c r="D37" s="88" t="s">
        <v>62</v>
      </c>
      <c r="E37" s="89">
        <v>5.9824561403508776</v>
      </c>
      <c r="F37" s="90" t="s">
        <v>159</v>
      </c>
      <c r="G37" s="91"/>
      <c r="H37" s="115"/>
    </row>
    <row r="38" spans="1:8" ht="30" customHeight="1">
      <c r="A38" s="79" t="s">
        <v>169</v>
      </c>
      <c r="B38" s="79">
        <v>1</v>
      </c>
      <c r="C38" s="79" t="s">
        <v>22</v>
      </c>
      <c r="D38" s="95" t="s">
        <v>56</v>
      </c>
      <c r="E38" s="100">
        <v>39.240506329113927</v>
      </c>
      <c r="F38" s="97" t="s">
        <v>159</v>
      </c>
      <c r="G38" s="94">
        <f>SUM(E38:E43)</f>
        <v>146.94648503509262</v>
      </c>
      <c r="H38" s="113">
        <v>5</v>
      </c>
    </row>
    <row r="39" spans="1:8" ht="30">
      <c r="A39" s="64"/>
      <c r="B39" s="3">
        <v>2</v>
      </c>
      <c r="C39" s="3" t="s">
        <v>21</v>
      </c>
      <c r="D39" s="96" t="s">
        <v>99</v>
      </c>
      <c r="E39" s="101">
        <v>33.272727272727273</v>
      </c>
      <c r="F39" s="98" t="s">
        <v>158</v>
      </c>
      <c r="G39" s="83"/>
      <c r="H39" s="114"/>
    </row>
    <row r="40" spans="1:8" ht="30">
      <c r="A40" s="64"/>
      <c r="B40" s="3">
        <v>3</v>
      </c>
      <c r="C40" s="3" t="s">
        <v>22</v>
      </c>
      <c r="D40" s="96" t="s">
        <v>142</v>
      </c>
      <c r="E40" s="101">
        <v>28.800675675675674</v>
      </c>
      <c r="F40" s="98" t="s">
        <v>159</v>
      </c>
      <c r="G40" s="83"/>
      <c r="H40" s="114"/>
    </row>
    <row r="41" spans="1:8" ht="30">
      <c r="A41" s="64"/>
      <c r="B41" s="3">
        <v>4</v>
      </c>
      <c r="C41" s="3" t="s">
        <v>52</v>
      </c>
      <c r="D41" s="96" t="s">
        <v>53</v>
      </c>
      <c r="E41" s="101">
        <v>20.333333333333332</v>
      </c>
      <c r="F41" s="98" t="s">
        <v>158</v>
      </c>
      <c r="G41" s="83"/>
      <c r="H41" s="114"/>
    </row>
    <row r="42" spans="1:8" ht="30.75" customHeight="1">
      <c r="A42" s="64"/>
      <c r="B42" s="3">
        <v>5</v>
      </c>
      <c r="C42" s="3" t="s">
        <v>54</v>
      </c>
      <c r="D42" s="96" t="s">
        <v>55</v>
      </c>
      <c r="E42" s="101">
        <v>14.208333333333334</v>
      </c>
      <c r="F42" s="98" t="s">
        <v>159</v>
      </c>
      <c r="G42" s="83"/>
      <c r="H42" s="114"/>
    </row>
    <row r="43" spans="1:8" ht="30.75" thickBot="1">
      <c r="A43" s="64"/>
      <c r="B43" s="3">
        <v>6</v>
      </c>
      <c r="C43" s="3" t="s">
        <v>96</v>
      </c>
      <c r="D43" s="96" t="s">
        <v>156</v>
      </c>
      <c r="E43" s="102">
        <v>11.09090909090909</v>
      </c>
      <c r="F43" s="98" t="s">
        <v>158</v>
      </c>
      <c r="G43" s="83"/>
      <c r="H43" s="114"/>
    </row>
    <row r="44" spans="1:8" ht="31.5" customHeight="1">
      <c r="A44" s="64"/>
      <c r="B44" s="3"/>
      <c r="C44" s="3" t="s">
        <v>129</v>
      </c>
      <c r="D44" s="15" t="s">
        <v>130</v>
      </c>
      <c r="E44" s="99">
        <v>11.09090909090909</v>
      </c>
      <c r="F44" s="37" t="s">
        <v>158</v>
      </c>
      <c r="G44" s="83"/>
      <c r="H44" s="114"/>
    </row>
    <row r="45" spans="1:8" ht="30.75" customHeight="1" thickBot="1">
      <c r="A45" s="87"/>
      <c r="B45" s="33"/>
      <c r="C45" s="33" t="s">
        <v>23</v>
      </c>
      <c r="D45" s="88" t="s">
        <v>24</v>
      </c>
      <c r="E45" s="89">
        <v>6.7777777777777768</v>
      </c>
      <c r="F45" s="90" t="s">
        <v>158</v>
      </c>
      <c r="G45" s="91"/>
      <c r="H45" s="115"/>
    </row>
    <row r="46" spans="1:8" ht="30.75" customHeight="1">
      <c r="A46" s="79" t="s">
        <v>172</v>
      </c>
      <c r="B46" s="79">
        <v>1</v>
      </c>
      <c r="C46" s="79" t="s">
        <v>113</v>
      </c>
      <c r="D46" s="80" t="s">
        <v>128</v>
      </c>
      <c r="E46" s="81">
        <v>32.854578096947925</v>
      </c>
      <c r="F46" s="82" t="s">
        <v>158</v>
      </c>
      <c r="G46" s="94">
        <f>SUM(E46:E48)</f>
        <v>85.029824537254598</v>
      </c>
      <c r="H46" s="113">
        <v>6</v>
      </c>
    </row>
    <row r="47" spans="1:8" ht="30">
      <c r="A47" s="64"/>
      <c r="B47" s="3">
        <v>2</v>
      </c>
      <c r="C47" s="3" t="s">
        <v>116</v>
      </c>
      <c r="D47" s="15" t="s">
        <v>114</v>
      </c>
      <c r="E47" s="53">
        <v>11.09090909090909</v>
      </c>
      <c r="F47" s="37" t="s">
        <v>158</v>
      </c>
      <c r="G47" s="83"/>
      <c r="H47" s="114"/>
    </row>
    <row r="48" spans="1:8" ht="30.75" thickBot="1">
      <c r="A48" s="87"/>
      <c r="B48" s="33">
        <v>3</v>
      </c>
      <c r="C48" s="33" t="s">
        <v>115</v>
      </c>
      <c r="D48" s="88" t="s">
        <v>117</v>
      </c>
      <c r="E48" s="89">
        <v>41.084337349397593</v>
      </c>
      <c r="F48" s="90" t="s">
        <v>159</v>
      </c>
      <c r="G48" s="91"/>
      <c r="H48" s="115"/>
    </row>
    <row r="49" spans="1:8" ht="30">
      <c r="A49" s="79" t="s">
        <v>170</v>
      </c>
      <c r="B49" s="79">
        <v>1</v>
      </c>
      <c r="C49" s="79" t="s">
        <v>144</v>
      </c>
      <c r="D49" s="80" t="s">
        <v>11</v>
      </c>
      <c r="E49" s="81">
        <v>6.7777777777777768</v>
      </c>
      <c r="F49" s="82" t="s">
        <v>158</v>
      </c>
      <c r="G49" s="94">
        <f>SUM(E49:E51)</f>
        <v>24.646464646464644</v>
      </c>
      <c r="H49" s="113">
        <v>9</v>
      </c>
    </row>
    <row r="50" spans="1:8" ht="30">
      <c r="A50" s="64"/>
      <c r="B50" s="3">
        <v>2</v>
      </c>
      <c r="C50" s="3" t="s">
        <v>145</v>
      </c>
      <c r="D50" s="15" t="s">
        <v>98</v>
      </c>
      <c r="E50" s="53">
        <v>6.7777777777777768</v>
      </c>
      <c r="F50" s="37" t="s">
        <v>158</v>
      </c>
      <c r="G50" s="83"/>
      <c r="H50" s="114"/>
    </row>
    <row r="51" spans="1:8" ht="32.25" customHeight="1" thickBot="1">
      <c r="A51" s="87"/>
      <c r="B51" s="33">
        <v>3</v>
      </c>
      <c r="C51" s="33" t="s">
        <v>68</v>
      </c>
      <c r="D51" s="88" t="s">
        <v>69</v>
      </c>
      <c r="E51" s="89">
        <v>11.09090909090909</v>
      </c>
      <c r="F51" s="90" t="s">
        <v>158</v>
      </c>
      <c r="G51" s="91"/>
      <c r="H51" s="115"/>
    </row>
    <row r="52" spans="1:8" ht="30">
      <c r="A52" s="79" t="s">
        <v>171</v>
      </c>
      <c r="B52" s="79">
        <v>1</v>
      </c>
      <c r="C52" s="79" t="s">
        <v>80</v>
      </c>
      <c r="D52" s="80" t="s">
        <v>81</v>
      </c>
      <c r="E52" s="81">
        <v>20.333333333333332</v>
      </c>
      <c r="F52" s="82" t="s">
        <v>158</v>
      </c>
      <c r="G52" s="94">
        <f>SUM(E52:E54)</f>
        <v>42.515151515151516</v>
      </c>
      <c r="H52" s="113">
        <v>8</v>
      </c>
    </row>
    <row r="53" spans="1:8" ht="30">
      <c r="A53" s="64"/>
      <c r="B53" s="3">
        <v>2</v>
      </c>
      <c r="C53" s="3" t="s">
        <v>82</v>
      </c>
      <c r="D53" s="15" t="s">
        <v>83</v>
      </c>
      <c r="E53" s="53">
        <v>11.09090909090909</v>
      </c>
      <c r="F53" s="37" t="s">
        <v>158</v>
      </c>
      <c r="G53" s="83"/>
      <c r="H53" s="114"/>
    </row>
    <row r="54" spans="1:8" ht="30.75" thickBot="1">
      <c r="A54" s="65"/>
      <c r="B54" s="33">
        <v>3</v>
      </c>
      <c r="C54" s="33" t="s">
        <v>84</v>
      </c>
      <c r="D54" s="88" t="s">
        <v>85</v>
      </c>
      <c r="E54" s="89">
        <v>11.09090909090909</v>
      </c>
      <c r="F54" s="90" t="s">
        <v>158</v>
      </c>
      <c r="G54" s="91"/>
      <c r="H54" s="115"/>
    </row>
    <row r="55" spans="1:8" ht="30">
      <c r="A55" s="126" t="s">
        <v>173</v>
      </c>
      <c r="B55" s="79">
        <v>1</v>
      </c>
      <c r="C55" s="79" t="s">
        <v>111</v>
      </c>
      <c r="D55" s="95" t="s">
        <v>112</v>
      </c>
      <c r="E55" s="100">
        <v>100</v>
      </c>
      <c r="F55" s="97" t="s">
        <v>159</v>
      </c>
      <c r="G55" s="94">
        <f>SUM(E55:E60)</f>
        <v>472.32868361876376</v>
      </c>
      <c r="H55" s="113">
        <v>1</v>
      </c>
    </row>
    <row r="56" spans="1:8" ht="30">
      <c r="A56" s="64"/>
      <c r="B56" s="3">
        <v>2</v>
      </c>
      <c r="C56" s="3" t="s">
        <v>73</v>
      </c>
      <c r="D56" s="96" t="s">
        <v>70</v>
      </c>
      <c r="E56" s="101">
        <v>100</v>
      </c>
      <c r="F56" s="98" t="s">
        <v>158</v>
      </c>
      <c r="G56" s="83"/>
      <c r="H56" s="114"/>
    </row>
    <row r="57" spans="1:8" ht="30">
      <c r="A57" s="64"/>
      <c r="B57" s="3">
        <v>3</v>
      </c>
      <c r="C57" s="3" t="s">
        <v>25</v>
      </c>
      <c r="D57" s="96" t="s">
        <v>26</v>
      </c>
      <c r="E57" s="101">
        <v>73.346693386773538</v>
      </c>
      <c r="F57" s="98" t="s">
        <v>158</v>
      </c>
      <c r="G57" s="83"/>
      <c r="H57" s="114"/>
    </row>
    <row r="58" spans="1:8" ht="31.5" customHeight="1">
      <c r="A58" s="64"/>
      <c r="B58" s="3">
        <v>4</v>
      </c>
      <c r="C58" s="3" t="s">
        <v>71</v>
      </c>
      <c r="D58" s="96" t="s">
        <v>74</v>
      </c>
      <c r="E58" s="101">
        <v>68.749999999999986</v>
      </c>
      <c r="F58" s="98" t="s">
        <v>159</v>
      </c>
      <c r="G58" s="83"/>
      <c r="H58" s="114"/>
    </row>
    <row r="59" spans="1:8" ht="30">
      <c r="A59" s="64"/>
      <c r="B59" s="3">
        <v>5</v>
      </c>
      <c r="C59" s="3" t="s">
        <v>72</v>
      </c>
      <c r="D59" s="96" t="s">
        <v>101</v>
      </c>
      <c r="E59" s="101">
        <v>67.777777777777786</v>
      </c>
      <c r="F59" s="98" t="s">
        <v>158</v>
      </c>
      <c r="G59" s="83"/>
      <c r="H59" s="114"/>
    </row>
    <row r="60" spans="1:8" ht="30.75" customHeight="1" thickBot="1">
      <c r="A60" s="64"/>
      <c r="B60" s="3">
        <v>6</v>
      </c>
      <c r="C60" s="3" t="s">
        <v>29</v>
      </c>
      <c r="D60" s="96" t="s">
        <v>30</v>
      </c>
      <c r="E60" s="102">
        <v>62.454212454212453</v>
      </c>
      <c r="F60" s="98" t="s">
        <v>159</v>
      </c>
      <c r="G60" s="83"/>
      <c r="H60" s="114"/>
    </row>
    <row r="61" spans="1:8" ht="30.75" thickBot="1">
      <c r="A61" s="87"/>
      <c r="B61" s="33"/>
      <c r="C61" s="33" t="s">
        <v>27</v>
      </c>
      <c r="D61" s="88" t="s">
        <v>28</v>
      </c>
      <c r="E61" s="103">
        <v>59.032258064516121</v>
      </c>
      <c r="F61" s="90" t="s">
        <v>158</v>
      </c>
      <c r="G61" s="91"/>
      <c r="H61" s="115"/>
    </row>
    <row r="62" spans="1:8" ht="31.5" customHeight="1">
      <c r="A62" s="79" t="s">
        <v>174</v>
      </c>
      <c r="B62" s="79"/>
      <c r="C62" s="79" t="s">
        <v>48</v>
      </c>
      <c r="D62" s="80" t="s">
        <v>49</v>
      </c>
      <c r="E62" s="81">
        <v>41.309255079006768</v>
      </c>
      <c r="F62" s="82" t="s">
        <v>158</v>
      </c>
      <c r="G62" s="94">
        <f>SUM(E62:E63)</f>
        <v>51.642588412340103</v>
      </c>
      <c r="H62" s="113">
        <v>7</v>
      </c>
    </row>
    <row r="63" spans="1:8" ht="30.75" thickBot="1">
      <c r="A63" s="87"/>
      <c r="B63" s="33"/>
      <c r="C63" s="33" t="s">
        <v>50</v>
      </c>
      <c r="D63" s="88" t="s">
        <v>51</v>
      </c>
      <c r="E63" s="89">
        <v>10.333333333333334</v>
      </c>
      <c r="F63" s="90" t="s">
        <v>159</v>
      </c>
      <c r="G63" s="91"/>
      <c r="H63" s="115"/>
    </row>
    <row r="64" spans="1:8" ht="33" customHeight="1" thickBot="1">
      <c r="A64" s="106" t="s">
        <v>175</v>
      </c>
      <c r="B64" s="106"/>
      <c r="C64" s="106" t="s">
        <v>175</v>
      </c>
      <c r="D64" s="107" t="s">
        <v>36</v>
      </c>
      <c r="E64" s="108">
        <v>6.7777777777777768</v>
      </c>
      <c r="F64" s="109" t="s">
        <v>158</v>
      </c>
      <c r="G64" s="110">
        <f>SUM(E64)</f>
        <v>6.7777777777777768</v>
      </c>
      <c r="H64" s="116">
        <v>12</v>
      </c>
    </row>
    <row r="66" spans="1:6">
      <c r="A66" s="127" t="s">
        <v>179</v>
      </c>
      <c r="B66" s="128"/>
      <c r="C66" s="129"/>
      <c r="D66" s="128"/>
      <c r="E66" s="128"/>
      <c r="F66" s="130"/>
    </row>
    <row r="67" spans="1:6">
      <c r="A67" s="127" t="s">
        <v>180</v>
      </c>
      <c r="B67" s="127"/>
      <c r="C67" s="131"/>
      <c r="D67" s="127"/>
      <c r="E67" s="127"/>
      <c r="F67" s="132"/>
    </row>
    <row r="88" spans="5:7">
      <c r="E88" s="51"/>
      <c r="G88" s="51"/>
    </row>
    <row r="89" spans="5:7">
      <c r="E89" s="51"/>
      <c r="G89" s="51"/>
    </row>
    <row r="90" spans="5:7">
      <c r="E90" s="51"/>
      <c r="G90" s="51"/>
    </row>
    <row r="91" spans="5:7">
      <c r="E91" s="51"/>
      <c r="G91" s="51"/>
    </row>
    <row r="92" spans="5:7">
      <c r="E92" s="51"/>
      <c r="G92" s="51"/>
    </row>
    <row r="93" spans="5:7">
      <c r="E93" s="51"/>
      <c r="G93" s="51"/>
    </row>
    <row r="94" spans="5:7">
      <c r="E94" s="51"/>
      <c r="G94" s="51"/>
    </row>
    <row r="95" spans="5:7">
      <c r="E95" s="51"/>
      <c r="G95" s="51"/>
    </row>
    <row r="96" spans="5:7">
      <c r="E96" s="51"/>
      <c r="G96" s="51"/>
    </row>
    <row r="97" spans="5:7">
      <c r="E97" s="51"/>
      <c r="G97" s="51"/>
    </row>
    <row r="98" spans="5:7">
      <c r="E98" s="51"/>
      <c r="G98" s="51"/>
    </row>
    <row r="99" spans="5:7">
      <c r="E99" s="51"/>
      <c r="G99" s="51"/>
    </row>
  </sheetData>
  <sortState ref="A88:G99">
    <sortCondition descending="1" ref="G67:G78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Смеш</vt:lpstr>
      <vt:lpstr>Мужск</vt:lpstr>
      <vt:lpstr>Балл ВУЗа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2011-06-02T07:27:31Z</dcterms:modified>
</cp:coreProperties>
</file>