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-180" windowWidth="19695" windowHeight="10185"/>
  </bookViews>
  <sheets>
    <sheet name="Спецпр СМЕШ" sheetId="3" r:id="rId1"/>
    <sheet name="Спецпр МУЖ" sheetId="4" r:id="rId2"/>
    <sheet name="Скалы СМЕШ" sheetId="5" r:id="rId3"/>
    <sheet name="Скалы МУЖ" sheetId="6" r:id="rId4"/>
  </sheets>
  <definedNames>
    <definedName name="_xlnm._FilterDatabase" localSheetId="3" hidden="1">'Скалы МУЖ'!$A$5:$O$6</definedName>
    <definedName name="_xlnm._FilterDatabase" localSheetId="2" hidden="1">'Скалы СМЕШ'!$A$5:$O$6</definedName>
    <definedName name="_xlnm._FilterDatabase" localSheetId="1" hidden="1">'Спецпр МУЖ'!$A$5:$I$5</definedName>
    <definedName name="_xlnm._FilterDatabase" localSheetId="0" hidden="1">'Спецпр СМЕШ'!$A$5:$J$5</definedName>
  </definedNames>
  <calcPr calcId="125725"/>
</workbook>
</file>

<file path=xl/calcChain.xml><?xml version="1.0" encoding="utf-8"?>
<calcChain xmlns="http://schemas.openxmlformats.org/spreadsheetml/2006/main">
  <c r="D20" i="6"/>
  <c r="Q8" i="5"/>
  <c r="Q9"/>
  <c r="Q10"/>
  <c r="Q11"/>
  <c r="Q12"/>
  <c r="Q13"/>
  <c r="Q14"/>
  <c r="Q7"/>
  <c r="D20"/>
  <c r="O8"/>
  <c r="O9"/>
  <c r="O10"/>
  <c r="O11"/>
  <c r="O12"/>
  <c r="O13"/>
  <c r="O14"/>
  <c r="O15"/>
  <c r="O16"/>
  <c r="O18"/>
  <c r="O19"/>
  <c r="O7"/>
  <c r="D19" i="4"/>
  <c r="K7"/>
  <c r="K8"/>
  <c r="K9"/>
  <c r="K10"/>
  <c r="K11"/>
  <c r="K12"/>
  <c r="K13"/>
  <c r="K14"/>
  <c r="K15"/>
  <c r="K16"/>
  <c r="K17"/>
  <c r="K18"/>
  <c r="K6"/>
  <c r="J7"/>
  <c r="J8"/>
  <c r="J9"/>
  <c r="J10"/>
  <c r="J11"/>
  <c r="J12"/>
  <c r="J13"/>
  <c r="J14"/>
  <c r="J15"/>
  <c r="J16"/>
  <c r="J17"/>
  <c r="J18"/>
  <c r="J6"/>
  <c r="D19" i="3"/>
  <c r="K7"/>
  <c r="K8"/>
  <c r="K9"/>
  <c r="K10"/>
  <c r="K6"/>
  <c r="I7"/>
  <c r="I8"/>
  <c r="I9"/>
  <c r="I10"/>
  <c r="I11"/>
  <c r="I12"/>
  <c r="I13"/>
  <c r="I14"/>
  <c r="I15"/>
  <c r="I16"/>
  <c r="I17"/>
  <c r="I18"/>
  <c r="I6"/>
  <c r="N17" i="5"/>
  <c r="O17" s="1"/>
  <c r="M9" i="6"/>
  <c r="H9"/>
  <c r="M8"/>
  <c r="H8"/>
  <c r="M7"/>
  <c r="H7"/>
  <c r="N9" l="1"/>
  <c r="N8"/>
  <c r="N7"/>
  <c r="Q9" l="1"/>
  <c r="Q12"/>
  <c r="O8"/>
  <c r="O10"/>
  <c r="O12"/>
  <c r="O14"/>
  <c r="O16"/>
  <c r="O18"/>
  <c r="Q11"/>
  <c r="Q7"/>
  <c r="O9"/>
  <c r="O11"/>
  <c r="O13"/>
  <c r="O15"/>
  <c r="O17"/>
  <c r="O7"/>
  <c r="Q8"/>
</calcChain>
</file>

<file path=xl/sharedStrings.xml><?xml version="1.0" encoding="utf-8"?>
<sst xmlns="http://schemas.openxmlformats.org/spreadsheetml/2006/main" count="224" uniqueCount="101">
  <si>
    <t>Чемпионат СК "Буревестник" по ГТМ 2011 года</t>
  </si>
  <si>
    <t>21-22 мая 2011 г.</t>
  </si>
  <si>
    <t>РГУФК-3-1</t>
  </si>
  <si>
    <t>Рябов Сергей(КМС), Князев Сергей(МС)</t>
  </si>
  <si>
    <t>Уперко Александр(КМС), Корзинов Дмитрий(1)</t>
  </si>
  <si>
    <t>Руденко Сергей(1), Горбатенко Антон(3)</t>
  </si>
  <si>
    <t>Сафронова Мария(мс), Саломатов Станисл(1)</t>
  </si>
  <si>
    <t>МГАУ-2-1</t>
  </si>
  <si>
    <t>Петухов Дмитрий(2), Полякова Марина(2)</t>
  </si>
  <si>
    <t>РМАТ-1-1</t>
  </si>
  <si>
    <t>Лозьянова Елена(КМС), Нефедьев Владимир(1)</t>
  </si>
  <si>
    <t>МГСУ-5-1</t>
  </si>
  <si>
    <t>Орлов Вадим(1), Емельянова Екатерина(1)</t>
  </si>
  <si>
    <t>МИФИ-2-1</t>
  </si>
  <si>
    <t>Попков Сергей(3),     Калашник Екатерина(3)</t>
  </si>
  <si>
    <t>Зинов Дмитрий(КМС), Белякова Ирина(1)</t>
  </si>
  <si>
    <t>Смола Евгения(мс), Горбатенко Роман(1)</t>
  </si>
  <si>
    <t>МАИ-3-2</t>
  </si>
  <si>
    <t>Шумай Александр(1), Савельев Андрей(1)</t>
  </si>
  <si>
    <t>МГСУ-3-3</t>
  </si>
  <si>
    <t>МИФИ-2-3</t>
  </si>
  <si>
    <t>Громов Иван(2),       Разуваев Антон(3)</t>
  </si>
  <si>
    <t>МГСУ-1-3</t>
  </si>
  <si>
    <t>Сотников Артём(1),        Поляков Константин(1)</t>
  </si>
  <si>
    <t>МГСУ-1-2</t>
  </si>
  <si>
    <t>Торопов Александр(1), Терехов Максим(1)</t>
  </si>
  <si>
    <t>МГСУ1-1</t>
  </si>
  <si>
    <t>Фролова Екатерина(2), Комаров Павел(2)</t>
  </si>
  <si>
    <t>МАИ-1-2</t>
  </si>
  <si>
    <t>Путилова Юлия(КМС), Путилов Яков(1)</t>
  </si>
  <si>
    <t>МГСУ-2-1</t>
  </si>
  <si>
    <t>Кассин Дмитрий (1), Свольская Анастасия(1)</t>
  </si>
  <si>
    <t>Донгак Анатолий(1),            Зинова Татьяна(КМС)</t>
  </si>
  <si>
    <t>МАИ 1-1</t>
  </si>
  <si>
    <t>Лукьянов Павел(мс), Петровская Вероника(1)</t>
  </si>
  <si>
    <t>МГСУ-2-2</t>
  </si>
  <si>
    <t>Строганов Андрей(1),        Песин Кирилл(2)</t>
  </si>
  <si>
    <t>РУДН-1-3</t>
  </si>
  <si>
    <t>Абраменко Дмитрий(2), Федин Михаил(2)</t>
  </si>
  <si>
    <t>МГУ-1-3</t>
  </si>
  <si>
    <t>Назаров Максим(2), Мешков Егор(2)</t>
  </si>
  <si>
    <t>МГСУ-2-3</t>
  </si>
  <si>
    <t>МГАУ-2-2</t>
  </si>
  <si>
    <t>Волокитин Иван(2),      Иванов Иван(2)</t>
  </si>
  <si>
    <t>МГУ -1-1</t>
  </si>
  <si>
    <t>Погосян Лилит(2),         Альберт Евгений(2)</t>
  </si>
  <si>
    <t xml:space="preserve">Время </t>
  </si>
  <si>
    <t>Результат</t>
  </si>
  <si>
    <t>Место</t>
  </si>
  <si>
    <t>Блок-1</t>
  </si>
  <si>
    <t>Блок-2</t>
  </si>
  <si>
    <t>Время</t>
  </si>
  <si>
    <t>снятие</t>
  </si>
  <si>
    <t xml:space="preserve"> Московская обл., д. Васильевкое</t>
  </si>
  <si>
    <t>Горьев Александр(1), Воеводин Алексей(1)</t>
  </si>
  <si>
    <t>Ранг</t>
  </si>
  <si>
    <t>№ п/п</t>
  </si>
  <si>
    <t>Использование судейской веревки</t>
  </si>
  <si>
    <t>Выполненный разряд</t>
  </si>
  <si>
    <t>Команда</t>
  </si>
  <si>
    <t>Состав связки</t>
  </si>
  <si>
    <t>Коэф:</t>
  </si>
  <si>
    <t>Процент от победителя</t>
  </si>
  <si>
    <t xml:space="preserve">Итоговый результат </t>
  </si>
  <si>
    <t>КВ=25 мин</t>
  </si>
  <si>
    <t>КВ=20 мин.</t>
  </si>
  <si>
    <t>Квалификационный ранг дистанции:</t>
  </si>
  <si>
    <t>Рябов Сергей(КМС),     Князев Сергей(МС)</t>
  </si>
  <si>
    <t>Предварительный протокол соревнований на дистанции - Скалы (Блок-1, Блок-2) - связки 3 класса
МУЖСКИЕ СВЯЗКИ</t>
  </si>
  <si>
    <t>Непройденные этапы</t>
  </si>
  <si>
    <t>Веревки</t>
  </si>
  <si>
    <t>Веревки**</t>
  </si>
  <si>
    <t xml:space="preserve">* - </t>
  </si>
  <si>
    <t xml:space="preserve">** - </t>
  </si>
  <si>
    <t xml:space="preserve"> количество верёвок, не прошедших этапы</t>
  </si>
  <si>
    <t>сумма непройденных этапов (пр: спуск, подъём) каждым участником.</t>
  </si>
  <si>
    <t>Непройденные этапы*</t>
  </si>
  <si>
    <t>Главный судья____________________________ /Ступаков А.А./</t>
  </si>
  <si>
    <t>Главный судья_______________________/Ступаков А.А./</t>
  </si>
  <si>
    <t>Баллы в зачет</t>
  </si>
  <si>
    <t>РГУФКСиТ-1-1</t>
  </si>
  <si>
    <t>РГУФКСиТ-2-1</t>
  </si>
  <si>
    <t>РГУФКСиТ-2-2</t>
  </si>
  <si>
    <t>РГУФКСиТ-1-2</t>
  </si>
  <si>
    <t>РГУФКСиТ-2-3</t>
  </si>
  <si>
    <t>РГУФКСиТ-1-3</t>
  </si>
  <si>
    <t>РГУФКСиТ-3-1</t>
  </si>
  <si>
    <t>Чалдышкин Александр(2),   Лаптев Дмитрий(1)</t>
  </si>
  <si>
    <t>не вышли на старт блока-1</t>
  </si>
  <si>
    <t>Московская обл., д. Васильевкое</t>
  </si>
  <si>
    <t>Чалдышкин Александр(2), Лаптев Дмитрий(1)</t>
  </si>
  <si>
    <t>Орлов Вадим(1), Емельянова Катя(2)</t>
  </si>
  <si>
    <t>Протокол соревнований на дистанции - Спецприёмы (Блок-3) - связки 3 класса
СМЕШАННЫЕ СВЯЗКИ</t>
  </si>
  <si>
    <t>Предварительный протокол соревнований на дистанции - Спецприёмы (Блок-3) - связки 3 класса
МУЖСКИЕ СВЯЗКИ</t>
  </si>
  <si>
    <t>22 мая 2011 г.</t>
  </si>
  <si>
    <t>Разряд</t>
  </si>
  <si>
    <t>Использование судейской вер</t>
  </si>
  <si>
    <t>% от победителя</t>
  </si>
  <si>
    <r>
      <t xml:space="preserve">Протокол соревнований на дистанции - Скалы (Блок-1, Блок-2) - связки 3 класса
</t>
    </r>
    <r>
      <rPr>
        <b/>
        <sz val="11"/>
        <rFont val="Arial"/>
        <family val="2"/>
        <charset val="204"/>
      </rPr>
      <t>СМЕШАННЫЕ СВЯЗКИ</t>
    </r>
  </si>
  <si>
    <t>Секретарь  ________________________ /Асафьева Н.А. /</t>
  </si>
  <si>
    <t>Секретарь  ________________________ / Асафьева Н.А./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</si>
</sst>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45" fontId="3" fillId="0" borderId="0" xfId="0" applyNumberFormat="1" applyFont="1" applyFill="1" applyBorder="1"/>
    <xf numFmtId="21" fontId="2" fillId="0" borderId="0" xfId="0" applyNumberFormat="1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45" fontId="3" fillId="0" borderId="0" xfId="0" applyNumberFormat="1" applyFont="1" applyFill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45" fontId="4" fillId="0" borderId="0" xfId="0" applyNumberFormat="1" applyFont="1" applyFill="1" applyBorder="1"/>
    <xf numFmtId="45" fontId="4" fillId="0" borderId="0" xfId="0" applyNumberFormat="1" applyFont="1" applyFill="1"/>
    <xf numFmtId="0" fontId="5" fillId="0" borderId="0" xfId="0" applyFont="1"/>
    <xf numFmtId="0" fontId="7" fillId="0" borderId="1" xfId="0" applyFont="1" applyBorder="1"/>
    <xf numFmtId="0" fontId="5" fillId="0" borderId="1" xfId="0" applyFont="1" applyBorder="1"/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horizontal="center" wrapText="1"/>
    </xf>
    <xf numFmtId="20" fontId="5" fillId="0" borderId="0" xfId="0" applyNumberFormat="1" applyFont="1"/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35" xfId="0" applyFont="1" applyBorder="1" applyAlignment="1">
      <alignment vertical="center" textRotation="90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 textRotation="90"/>
    </xf>
    <xf numFmtId="0" fontId="10" fillId="0" borderId="36" xfId="0" applyFont="1" applyBorder="1" applyAlignment="1">
      <alignment horizontal="center" vertical="center" textRotation="90"/>
    </xf>
    <xf numFmtId="0" fontId="10" fillId="0" borderId="37" xfId="0" applyFont="1" applyBorder="1" applyAlignment="1">
      <alignment horizontal="center" vertical="center" textRotation="90" wrapText="1"/>
    </xf>
    <xf numFmtId="0" fontId="10" fillId="0" borderId="39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/>
    </xf>
    <xf numFmtId="0" fontId="8" fillId="0" borderId="9" xfId="0" applyFont="1" applyBorder="1" applyAlignment="1">
      <alignment horizontal="center" vertical="center" textRotation="90"/>
    </xf>
    <xf numFmtId="0" fontId="10" fillId="0" borderId="9" xfId="0" applyFont="1" applyBorder="1" applyAlignment="1">
      <alignment horizontal="center" vertical="center" textRotation="90" wrapText="1"/>
    </xf>
    <xf numFmtId="0" fontId="5" fillId="0" borderId="28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5" fillId="0" borderId="18" xfId="0" applyFont="1" applyBorder="1" applyAlignment="1"/>
    <xf numFmtId="21" fontId="5" fillId="0" borderId="12" xfId="0" applyNumberFormat="1" applyFont="1" applyBorder="1" applyAlignment="1"/>
    <xf numFmtId="0" fontId="5" fillId="0" borderId="5" xfId="0" applyFont="1" applyBorder="1" applyAlignment="1"/>
    <xf numFmtId="0" fontId="5" fillId="0" borderId="21" xfId="0" applyFont="1" applyBorder="1" applyAlignment="1"/>
    <xf numFmtId="21" fontId="5" fillId="0" borderId="34" xfId="0" applyNumberFormat="1" applyFont="1" applyBorder="1" applyAlignment="1"/>
    <xf numFmtId="0" fontId="5" fillId="0" borderId="10" xfId="0" applyFont="1" applyBorder="1" applyAlignment="1"/>
    <xf numFmtId="0" fontId="5" fillId="0" borderId="14" xfId="0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0" fontId="5" fillId="0" borderId="13" xfId="0" applyFont="1" applyBorder="1" applyAlignment="1"/>
    <xf numFmtId="21" fontId="5" fillId="0" borderId="14" xfId="0" applyNumberFormat="1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21" fontId="5" fillId="0" borderId="2" xfId="0" applyNumberFormat="1" applyFont="1" applyBorder="1" applyAlignment="1"/>
    <xf numFmtId="0" fontId="5" fillId="0" borderId="29" xfId="0" applyFont="1" applyBorder="1" applyAlignment="1">
      <alignment horizontal="left"/>
    </xf>
    <xf numFmtId="0" fontId="11" fillId="0" borderId="16" xfId="0" applyFont="1" applyBorder="1" applyAlignment="1">
      <alignment horizontal="left" wrapText="1"/>
    </xf>
    <xf numFmtId="0" fontId="5" fillId="0" borderId="17" xfId="0" applyFont="1" applyBorder="1" applyAlignment="1"/>
    <xf numFmtId="21" fontId="5" fillId="0" borderId="15" xfId="0" applyNumberFormat="1" applyFont="1" applyBorder="1" applyAlignment="1"/>
    <xf numFmtId="0" fontId="5" fillId="0" borderId="16" xfId="0" applyFont="1" applyBorder="1" applyAlignment="1"/>
    <xf numFmtId="0" fontId="5" fillId="0" borderId="40" xfId="0" applyFont="1" applyBorder="1" applyAlignment="1"/>
    <xf numFmtId="21" fontId="5" fillId="0" borderId="16" xfId="0" applyNumberFormat="1" applyFont="1" applyBorder="1" applyAlignment="1"/>
    <xf numFmtId="0" fontId="0" fillId="0" borderId="0" xfId="0" applyAlignment="1"/>
    <xf numFmtId="0" fontId="10" fillId="0" borderId="36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38" xfId="0" applyFont="1" applyBorder="1" applyAlignment="1">
      <alignment horizontal="center" textRotation="90"/>
    </xf>
    <xf numFmtId="0" fontId="10" fillId="0" borderId="36" xfId="0" applyFont="1" applyBorder="1" applyAlignment="1">
      <alignment horizontal="center" textRotation="90"/>
    </xf>
    <xf numFmtId="0" fontId="10" fillId="0" borderId="37" xfId="0" applyFont="1" applyBorder="1" applyAlignment="1">
      <alignment horizontal="center" textRotation="90" wrapText="1"/>
    </xf>
    <xf numFmtId="0" fontId="5" fillId="0" borderId="11" xfId="0" applyFont="1" applyBorder="1" applyAlignment="1"/>
    <xf numFmtId="0" fontId="10" fillId="0" borderId="0" xfId="0" applyFont="1"/>
    <xf numFmtId="0" fontId="12" fillId="0" borderId="0" xfId="0" applyFont="1"/>
    <xf numFmtId="0" fontId="6" fillId="0" borderId="0" xfId="0" applyFont="1" applyBorder="1" applyAlignment="1">
      <alignment horizontal="center"/>
    </xf>
    <xf numFmtId="0" fontId="5" fillId="0" borderId="27" xfId="0" applyFont="1" applyBorder="1" applyAlignment="1">
      <alignment horizontal="left"/>
    </xf>
    <xf numFmtId="21" fontId="5" fillId="0" borderId="21" xfId="0" applyNumberFormat="1" applyFont="1" applyBorder="1" applyAlignment="1"/>
    <xf numFmtId="0" fontId="5" fillId="0" borderId="12" xfId="0" applyFont="1" applyBorder="1" applyAlignment="1"/>
    <xf numFmtId="0" fontId="5" fillId="0" borderId="33" xfId="0" applyFont="1" applyBorder="1" applyAlignment="1"/>
    <xf numFmtId="21" fontId="5" fillId="0" borderId="3" xfId="0" applyNumberFormat="1" applyFont="1" applyBorder="1" applyAlignment="1"/>
    <xf numFmtId="0" fontId="5" fillId="0" borderId="14" xfId="0" applyFont="1" applyBorder="1" applyAlignment="1"/>
    <xf numFmtId="0" fontId="5" fillId="0" borderId="4" xfId="0" applyFont="1" applyBorder="1" applyAlignment="1"/>
    <xf numFmtId="0" fontId="5" fillId="0" borderId="15" xfId="0" applyFont="1" applyBorder="1" applyAlignment="1"/>
    <xf numFmtId="0" fontId="5" fillId="0" borderId="41" xfId="0" applyFont="1" applyBorder="1" applyAlignment="1"/>
    <xf numFmtId="0" fontId="5" fillId="0" borderId="0" xfId="0" applyFont="1" applyAlignment="1"/>
    <xf numFmtId="0" fontId="7" fillId="0" borderId="1" xfId="0" applyFont="1" applyBorder="1" applyAlignment="1"/>
    <xf numFmtId="0" fontId="5" fillId="0" borderId="1" xfId="0" applyFont="1" applyBorder="1" applyAlignment="1"/>
    <xf numFmtId="0" fontId="12" fillId="0" borderId="1" xfId="0" applyFont="1" applyBorder="1" applyAlignment="1"/>
    <xf numFmtId="20" fontId="5" fillId="0" borderId="0" xfId="0" applyNumberFormat="1" applyFont="1" applyAlignment="1"/>
    <xf numFmtId="0" fontId="10" fillId="0" borderId="0" xfId="0" applyFont="1" applyBorder="1" applyAlignment="1">
      <alignment horizontal="center" textRotation="90" wrapText="1"/>
    </xf>
    <xf numFmtId="0" fontId="10" fillId="0" borderId="7" xfId="0" applyFont="1" applyBorder="1" applyAlignment="1">
      <alignment textRotation="90"/>
    </xf>
    <xf numFmtId="0" fontId="10" fillId="0" borderId="36" xfId="0" applyFont="1" applyBorder="1" applyAlignment="1">
      <alignment horizontal="center" textRotation="90" wrapText="1"/>
    </xf>
    <xf numFmtId="0" fontId="8" fillId="0" borderId="39" xfId="0" applyFont="1" applyBorder="1" applyAlignment="1">
      <alignment horizontal="center" textRotation="90"/>
    </xf>
    <xf numFmtId="0" fontId="8" fillId="0" borderId="36" xfId="0" applyFont="1" applyBorder="1" applyAlignment="1">
      <alignment horizontal="center" textRotation="90"/>
    </xf>
    <xf numFmtId="0" fontId="8" fillId="0" borderId="37" xfId="0" applyFont="1" applyBorder="1" applyAlignment="1">
      <alignment horizontal="center" textRotation="90"/>
    </xf>
    <xf numFmtId="0" fontId="10" fillId="0" borderId="0" xfId="0" applyFont="1" applyAlignment="1"/>
    <xf numFmtId="0" fontId="2" fillId="0" borderId="0" xfId="0" applyFont="1" applyFill="1" applyBorder="1" applyAlignment="1"/>
    <xf numFmtId="45" fontId="3" fillId="0" borderId="0" xfId="0" applyNumberFormat="1" applyFont="1" applyFill="1" applyBorder="1" applyAlignment="1"/>
    <xf numFmtId="21" fontId="2" fillId="0" borderId="0" xfId="0" applyNumberFormat="1" applyFont="1" applyFill="1" applyBorder="1" applyAlignment="1"/>
    <xf numFmtId="0" fontId="2" fillId="0" borderId="0" xfId="0" applyFont="1" applyFill="1" applyAlignment="1"/>
    <xf numFmtId="45" fontId="3" fillId="0" borderId="0" xfId="0" applyNumberFormat="1" applyFont="1" applyFill="1" applyAlignment="1"/>
    <xf numFmtId="0" fontId="9" fillId="0" borderId="0" xfId="0" applyFont="1" applyAlignment="1">
      <alignment horizontal="left"/>
    </xf>
    <xf numFmtId="21" fontId="5" fillId="0" borderId="5" xfId="0" applyNumberFormat="1" applyFont="1" applyBorder="1" applyAlignment="1"/>
    <xf numFmtId="21" fontId="5" fillId="0" borderId="18" xfId="0" applyNumberFormat="1" applyFont="1" applyBorder="1" applyAlignment="1"/>
    <xf numFmtId="21" fontId="5" fillId="0" borderId="13" xfId="0" applyNumberFormat="1" applyFont="1" applyBorder="1" applyAlignment="1"/>
    <xf numFmtId="21" fontId="5" fillId="0" borderId="40" xfId="0" applyNumberFormat="1" applyFont="1" applyBorder="1" applyAlignment="1"/>
    <xf numFmtId="0" fontId="10" fillId="0" borderId="19" xfId="0" applyFont="1" applyBorder="1" applyAlignment="1">
      <alignment horizontal="center" textRotation="90" wrapText="1"/>
    </xf>
    <xf numFmtId="0" fontId="10" fillId="0" borderId="20" xfId="0" applyFont="1" applyBorder="1" applyAlignment="1">
      <alignment horizontal="center" textRotation="90" wrapText="1"/>
    </xf>
    <xf numFmtId="0" fontId="10" fillId="0" borderId="24" xfId="0" applyFont="1" applyBorder="1" applyAlignment="1">
      <alignment horizontal="center" textRotation="90" wrapText="1"/>
    </xf>
    <xf numFmtId="0" fontId="13" fillId="0" borderId="20" xfId="0" applyFont="1" applyBorder="1" applyAlignment="1">
      <alignment horizontal="center" textRotation="90" wrapText="1"/>
    </xf>
    <xf numFmtId="0" fontId="10" fillId="0" borderId="22" xfId="0" applyFont="1" applyBorder="1" applyAlignment="1">
      <alignment horizontal="center" textRotation="90" wrapText="1"/>
    </xf>
    <xf numFmtId="0" fontId="7" fillId="0" borderId="0" xfId="0" applyFont="1" applyAlignment="1"/>
    <xf numFmtId="0" fontId="7" fillId="0" borderId="0" xfId="0" applyFont="1" applyFill="1" applyBorder="1" applyAlignment="1">
      <alignment horizontal="left"/>
    </xf>
    <xf numFmtId="0" fontId="11" fillId="0" borderId="0" xfId="0" applyFont="1" applyAlignment="1"/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7" fillId="0" borderId="0" xfId="0" applyFont="1"/>
    <xf numFmtId="0" fontId="5" fillId="0" borderId="2" xfId="0" applyFont="1" applyBorder="1" applyAlignment="1">
      <alignment horizontal="right"/>
    </xf>
    <xf numFmtId="21" fontId="5" fillId="0" borderId="13" xfId="0" applyNumberFormat="1" applyFont="1" applyBorder="1" applyAlignment="1">
      <alignment horizontal="right"/>
    </xf>
    <xf numFmtId="21" fontId="5" fillId="0" borderId="14" xfId="0" applyNumberFormat="1" applyFont="1" applyBorder="1" applyAlignment="1">
      <alignment horizontal="right"/>
    </xf>
    <xf numFmtId="0" fontId="11" fillId="0" borderId="2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left"/>
    </xf>
    <xf numFmtId="0" fontId="5" fillId="0" borderId="43" xfId="0" applyFont="1" applyBorder="1" applyAlignment="1">
      <alignment horizontal="left"/>
    </xf>
    <xf numFmtId="0" fontId="5" fillId="0" borderId="44" xfId="0" applyFont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21" fontId="5" fillId="0" borderId="33" xfId="0" applyNumberFormat="1" applyFont="1" applyBorder="1" applyAlignment="1"/>
    <xf numFmtId="21" fontId="5" fillId="0" borderId="4" xfId="0" applyNumberFormat="1" applyFont="1" applyBorder="1" applyAlignment="1"/>
    <xf numFmtId="0" fontId="5" fillId="0" borderId="34" xfId="0" applyFont="1" applyBorder="1" applyAlignment="1"/>
    <xf numFmtId="164" fontId="5" fillId="0" borderId="2" xfId="0" applyNumberFormat="1" applyFont="1" applyBorder="1" applyAlignment="1"/>
    <xf numFmtId="164" fontId="5" fillId="0" borderId="16" xfId="0" applyNumberFormat="1" applyFont="1" applyBorder="1" applyAlignment="1"/>
    <xf numFmtId="0" fontId="11" fillId="0" borderId="21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5" fillId="0" borderId="35" xfId="0" applyFont="1" applyBorder="1" applyAlignment="1"/>
    <xf numFmtId="0" fontId="5" fillId="0" borderId="28" xfId="0" applyFont="1" applyBorder="1" applyAlignment="1"/>
    <xf numFmtId="0" fontId="5" fillId="0" borderId="29" xfId="0" applyFont="1" applyBorder="1" applyAlignment="1"/>
    <xf numFmtId="164" fontId="5" fillId="0" borderId="9" xfId="0" applyNumberFormat="1" applyFont="1" applyBorder="1" applyAlignment="1"/>
    <xf numFmtId="164" fontId="5" fillId="0" borderId="5" xfId="0" applyNumberFormat="1" applyFont="1" applyBorder="1" applyAlignment="1"/>
    <xf numFmtId="0" fontId="0" fillId="0" borderId="1" xfId="0" applyBorder="1"/>
    <xf numFmtId="0" fontId="5" fillId="0" borderId="12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164" fontId="5" fillId="0" borderId="33" xfId="0" applyNumberFormat="1" applyFont="1" applyBorder="1" applyAlignment="1"/>
    <xf numFmtId="0" fontId="15" fillId="0" borderId="20" xfId="0" applyFont="1" applyBorder="1" applyAlignment="1">
      <alignment horizontal="center" textRotation="90" wrapText="1"/>
    </xf>
    <xf numFmtId="21" fontId="5" fillId="0" borderId="41" xfId="0" applyNumberFormat="1" applyFont="1" applyBorder="1" applyAlignment="1"/>
    <xf numFmtId="0" fontId="5" fillId="0" borderId="34" xfId="0" applyFont="1" applyBorder="1" applyAlignment="1">
      <alignment horizontal="left" vertical="top"/>
    </xf>
    <xf numFmtId="0" fontId="10" fillId="0" borderId="23" xfId="0" applyFont="1" applyBorder="1" applyAlignment="1">
      <alignment horizontal="center" vertical="center" textRotation="90" wrapText="1"/>
    </xf>
    <xf numFmtId="0" fontId="10" fillId="0" borderId="38" xfId="0" applyFont="1" applyBorder="1" applyAlignment="1">
      <alignment horizontal="center" textRotation="90" wrapText="1"/>
    </xf>
    <xf numFmtId="164" fontId="5" fillId="0" borderId="46" xfId="0" applyNumberFormat="1" applyFont="1" applyBorder="1" applyAlignment="1"/>
    <xf numFmtId="164" fontId="5" fillId="0" borderId="20" xfId="0" applyNumberFormat="1" applyFont="1" applyBorder="1" applyAlignment="1"/>
    <xf numFmtId="0" fontId="6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0" fillId="0" borderId="10" xfId="0" applyFont="1" applyBorder="1" applyAlignment="1">
      <alignment horizontal="center" textRotation="90" wrapText="1"/>
    </xf>
    <xf numFmtId="0" fontId="10" fillId="0" borderId="16" xfId="0" applyFont="1" applyBorder="1" applyAlignment="1">
      <alignment horizontal="center" textRotation="90" wrapText="1"/>
    </xf>
    <xf numFmtId="0" fontId="10" fillId="0" borderId="11" xfId="0" applyFont="1" applyBorder="1" applyAlignment="1">
      <alignment horizontal="center" textRotation="90" wrapText="1"/>
    </xf>
    <xf numFmtId="0" fontId="10" fillId="0" borderId="17" xfId="0" applyFont="1" applyBorder="1" applyAlignment="1">
      <alignment horizontal="center" textRotation="90" wrapText="1"/>
    </xf>
    <xf numFmtId="0" fontId="16" fillId="0" borderId="6" xfId="0" applyFont="1" applyFill="1" applyBorder="1" applyAlignment="1">
      <alignment horizontal="center" wrapText="1"/>
    </xf>
    <xf numFmtId="0" fontId="10" fillId="0" borderId="25" xfId="0" applyFont="1" applyBorder="1" applyAlignment="1">
      <alignment horizontal="center" textRotation="90"/>
    </xf>
    <xf numFmtId="0" fontId="5" fillId="0" borderId="26" xfId="0" applyFont="1" applyBorder="1" applyAlignment="1">
      <alignment horizontal="center" textRotation="90"/>
    </xf>
    <xf numFmtId="0" fontId="10" fillId="0" borderId="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3" xfId="0" applyFont="1" applyBorder="1" applyAlignment="1">
      <alignment horizontal="center" textRotation="90"/>
    </xf>
    <xf numFmtId="0" fontId="10" fillId="0" borderId="24" xfId="0" applyFont="1" applyBorder="1" applyAlignment="1">
      <alignment horizontal="center" textRotation="90"/>
    </xf>
    <xf numFmtId="0" fontId="10" fillId="0" borderId="30" xfId="0" applyFont="1" applyBorder="1" applyAlignment="1">
      <alignment horizontal="center" wrapText="1"/>
    </xf>
    <xf numFmtId="0" fontId="10" fillId="0" borderId="31" xfId="0" applyFont="1" applyBorder="1" applyAlignment="1">
      <alignment horizontal="center" wrapText="1"/>
    </xf>
    <xf numFmtId="0" fontId="10" fillId="0" borderId="32" xfId="0" applyFont="1" applyBorder="1" applyAlignment="1">
      <alignment horizontal="center" wrapText="1"/>
    </xf>
    <xf numFmtId="0" fontId="10" fillId="0" borderId="34" xfId="0" applyFont="1" applyBorder="1" applyAlignment="1">
      <alignment horizontal="center" textRotation="90" wrapText="1"/>
    </xf>
    <xf numFmtId="0" fontId="10" fillId="0" borderId="15" xfId="0" applyFont="1" applyBorder="1" applyAlignment="1">
      <alignment horizontal="center" textRotation="90" wrapText="1"/>
    </xf>
    <xf numFmtId="0" fontId="8" fillId="0" borderId="10" xfId="0" applyFont="1" applyBorder="1" applyAlignment="1">
      <alignment horizontal="center" textRotation="90"/>
    </xf>
    <xf numFmtId="0" fontId="8" fillId="0" borderId="16" xfId="0" applyFont="1" applyBorder="1" applyAlignment="1">
      <alignment horizontal="center" textRotation="90"/>
    </xf>
    <xf numFmtId="0" fontId="11" fillId="0" borderId="3" xfId="0" applyFont="1" applyBorder="1" applyAlignment="1">
      <alignment wrapText="1"/>
    </xf>
    <xf numFmtId="0" fontId="11" fillId="0" borderId="45" xfId="0" applyFont="1" applyBorder="1" applyAlignment="1">
      <alignment wrapText="1"/>
    </xf>
    <xf numFmtId="0" fontId="1" fillId="0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"/>
  <sheetViews>
    <sheetView tabSelected="1" zoomScaleNormal="100" workbookViewId="0">
      <selection activeCell="C14" sqref="C14"/>
    </sheetView>
  </sheetViews>
  <sheetFormatPr defaultRowHeight="15"/>
  <cols>
    <col min="1" max="1" width="3.42578125" customWidth="1"/>
    <col min="2" max="2" width="16" customWidth="1"/>
    <col min="3" max="3" width="23.28515625" customWidth="1"/>
    <col min="4" max="4" width="4.85546875" customWidth="1"/>
    <col min="5" max="5" width="10" customWidth="1"/>
    <col min="6" max="6" width="5.42578125" customWidth="1"/>
    <col min="7" max="7" width="4.85546875" customWidth="1"/>
    <col min="8" max="8" width="8" customWidth="1"/>
    <col min="9" max="9" width="6.28515625" customWidth="1"/>
    <col min="10" max="10" width="4.42578125" customWidth="1"/>
    <col min="11" max="11" width="5.85546875" customWidth="1"/>
    <col min="12" max="12" width="6.5703125" customWidth="1"/>
  </cols>
  <sheetData>
    <row r="1" spans="1:17" ht="18">
      <c r="A1" s="13"/>
      <c r="B1" s="138" t="s">
        <v>0</v>
      </c>
      <c r="C1" s="138"/>
      <c r="D1" s="138"/>
      <c r="E1" s="138"/>
      <c r="F1" s="138"/>
      <c r="G1" s="138"/>
      <c r="H1" s="138"/>
      <c r="I1" s="138"/>
      <c r="J1" s="138"/>
      <c r="K1" s="13"/>
      <c r="L1" s="13"/>
    </row>
    <row r="2" spans="1:17" ht="15.75" thickBot="1">
      <c r="A2" s="14" t="s">
        <v>94</v>
      </c>
      <c r="B2" s="14"/>
      <c r="C2" s="15"/>
      <c r="D2" s="15"/>
      <c r="E2" s="15"/>
      <c r="F2" s="14"/>
      <c r="G2" s="14"/>
      <c r="H2" s="14" t="s">
        <v>89</v>
      </c>
      <c r="J2" s="126"/>
      <c r="K2" s="15"/>
      <c r="L2" s="15"/>
    </row>
    <row r="3" spans="1:17" ht="54.75" customHeight="1" thickTop="1">
      <c r="A3" s="139" t="s">
        <v>92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9"/>
      <c r="N3" s="9"/>
      <c r="O3" s="9"/>
      <c r="P3" s="9"/>
      <c r="Q3" s="9"/>
    </row>
    <row r="4" spans="1:17" ht="15.75" thickBot="1">
      <c r="A4" s="13"/>
      <c r="B4" s="13"/>
      <c r="C4" s="16"/>
      <c r="D4" s="16"/>
      <c r="E4" s="17" t="s">
        <v>61</v>
      </c>
      <c r="F4" s="18">
        <v>6.9444444444444441E-3</v>
      </c>
      <c r="G4" s="18">
        <v>3.472222222222222E-3</v>
      </c>
      <c r="H4" s="19"/>
      <c r="I4" s="19"/>
      <c r="J4" s="20"/>
      <c r="K4" s="13"/>
      <c r="L4" s="13"/>
    </row>
    <row r="5" spans="1:17" ht="91.5" customHeight="1" thickBot="1">
      <c r="A5" s="21" t="s">
        <v>56</v>
      </c>
      <c r="B5" s="22" t="s">
        <v>59</v>
      </c>
      <c r="C5" s="23" t="s">
        <v>60</v>
      </c>
      <c r="D5" s="24" t="s">
        <v>55</v>
      </c>
      <c r="E5" s="25" t="s">
        <v>46</v>
      </c>
      <c r="F5" s="26" t="s">
        <v>76</v>
      </c>
      <c r="G5" s="27" t="s">
        <v>71</v>
      </c>
      <c r="H5" s="28" t="s">
        <v>47</v>
      </c>
      <c r="I5" s="29" t="s">
        <v>79</v>
      </c>
      <c r="J5" s="29" t="s">
        <v>48</v>
      </c>
      <c r="K5" s="30" t="s">
        <v>62</v>
      </c>
      <c r="L5" s="134" t="s">
        <v>95</v>
      </c>
    </row>
    <row r="6" spans="1:17" ht="26.25">
      <c r="A6" s="31">
        <v>1</v>
      </c>
      <c r="B6" s="127" t="s">
        <v>82</v>
      </c>
      <c r="C6" s="119" t="s">
        <v>15</v>
      </c>
      <c r="D6" s="121">
        <v>40</v>
      </c>
      <c r="E6" s="35">
        <v>4.4212962962962956E-3</v>
      </c>
      <c r="F6" s="36"/>
      <c r="G6" s="37"/>
      <c r="H6" s="38">
        <v>4.4212962962962956E-3</v>
      </c>
      <c r="I6" s="124">
        <f>$H$6/H6*100</f>
        <v>100</v>
      </c>
      <c r="J6" s="39">
        <v>1</v>
      </c>
      <c r="K6" s="124">
        <f>H6/$H$6*100</f>
        <v>100</v>
      </c>
      <c r="L6" s="60">
        <v>1</v>
      </c>
    </row>
    <row r="7" spans="1:17" ht="26.25">
      <c r="A7" s="31">
        <v>2</v>
      </c>
      <c r="B7" s="128" t="s">
        <v>80</v>
      </c>
      <c r="C7" s="120" t="s">
        <v>16</v>
      </c>
      <c r="D7" s="122">
        <v>110</v>
      </c>
      <c r="E7" s="43">
        <v>5.115740740740741E-3</v>
      </c>
      <c r="F7" s="44"/>
      <c r="G7" s="45"/>
      <c r="H7" s="43">
        <v>5.115740740740741E-3</v>
      </c>
      <c r="I7" s="117">
        <f t="shared" ref="I7:I18" si="0">$H$6/H7*100</f>
        <v>86.425339366515814</v>
      </c>
      <c r="J7" s="44">
        <v>2</v>
      </c>
      <c r="K7" s="117">
        <f t="shared" ref="K7:K10" si="1">H7/$H$6*100</f>
        <v>115.70680628272254</v>
      </c>
      <c r="L7" s="42">
        <v>1</v>
      </c>
      <c r="N7" s="54"/>
    </row>
    <row r="8" spans="1:17" ht="26.25">
      <c r="A8" s="31">
        <v>3</v>
      </c>
      <c r="B8" s="128" t="s">
        <v>83</v>
      </c>
      <c r="C8" s="120" t="s">
        <v>6</v>
      </c>
      <c r="D8" s="122">
        <v>110</v>
      </c>
      <c r="E8" s="43">
        <v>5.5902777777777782E-3</v>
      </c>
      <c r="F8" s="44"/>
      <c r="G8" s="45"/>
      <c r="H8" s="43">
        <v>5.5902777777777782E-3</v>
      </c>
      <c r="I8" s="117">
        <f t="shared" si="0"/>
        <v>79.089026915113848</v>
      </c>
      <c r="J8" s="44">
        <v>3</v>
      </c>
      <c r="K8" s="117">
        <f t="shared" si="1"/>
        <v>126.43979057591625</v>
      </c>
      <c r="L8" s="42">
        <v>2</v>
      </c>
    </row>
    <row r="9" spans="1:17" ht="26.25">
      <c r="A9" s="31">
        <v>4</v>
      </c>
      <c r="B9" s="128" t="s">
        <v>30</v>
      </c>
      <c r="C9" s="120" t="s">
        <v>31</v>
      </c>
      <c r="D9" s="122">
        <v>20</v>
      </c>
      <c r="E9" s="43">
        <v>5.8564814814814825E-3</v>
      </c>
      <c r="F9" s="44"/>
      <c r="G9" s="45"/>
      <c r="H9" s="43">
        <v>5.8564814814814825E-3</v>
      </c>
      <c r="I9" s="117">
        <f t="shared" si="0"/>
        <v>75.494071146245034</v>
      </c>
      <c r="J9" s="44">
        <v>4</v>
      </c>
      <c r="K9" s="117">
        <f t="shared" si="1"/>
        <v>132.46073298429323</v>
      </c>
      <c r="L9" s="42">
        <v>2</v>
      </c>
    </row>
    <row r="10" spans="1:17" ht="26.25">
      <c r="A10" s="31">
        <v>5</v>
      </c>
      <c r="B10" s="128" t="s">
        <v>33</v>
      </c>
      <c r="C10" s="120" t="s">
        <v>34</v>
      </c>
      <c r="D10" s="122">
        <v>110</v>
      </c>
      <c r="E10" s="43">
        <v>6.3541666666666668E-3</v>
      </c>
      <c r="F10" s="44"/>
      <c r="G10" s="45"/>
      <c r="H10" s="43">
        <v>6.3541666666666668E-3</v>
      </c>
      <c r="I10" s="117">
        <f t="shared" si="0"/>
        <v>69.581056466302357</v>
      </c>
      <c r="J10" s="44">
        <v>5</v>
      </c>
      <c r="K10" s="117">
        <f t="shared" si="1"/>
        <v>143.71727748691103</v>
      </c>
      <c r="L10" s="42"/>
    </row>
    <row r="11" spans="1:17" ht="27" thickBot="1">
      <c r="A11" s="31">
        <v>6</v>
      </c>
      <c r="B11" s="128" t="s">
        <v>28</v>
      </c>
      <c r="C11" s="120" t="s">
        <v>29</v>
      </c>
      <c r="D11" s="123">
        <v>40</v>
      </c>
      <c r="E11" s="43">
        <v>7.2569444444444443E-3</v>
      </c>
      <c r="F11" s="44"/>
      <c r="G11" s="45"/>
      <c r="H11" s="43">
        <v>7.2569444444444443E-3</v>
      </c>
      <c r="I11" s="117">
        <f t="shared" si="0"/>
        <v>60.925039872408284</v>
      </c>
      <c r="J11" s="44">
        <v>6</v>
      </c>
      <c r="K11" s="117"/>
      <c r="L11" s="42"/>
    </row>
    <row r="12" spans="1:17" ht="26.25">
      <c r="A12" s="31">
        <v>7</v>
      </c>
      <c r="B12" s="128" t="s">
        <v>81</v>
      </c>
      <c r="C12" s="41" t="s">
        <v>32</v>
      </c>
      <c r="D12" s="34">
        <v>40</v>
      </c>
      <c r="E12" s="43">
        <v>7.719907407407408E-3</v>
      </c>
      <c r="F12" s="44"/>
      <c r="G12" s="45"/>
      <c r="H12" s="43">
        <v>7.719907407407408E-3</v>
      </c>
      <c r="I12" s="117">
        <f t="shared" si="0"/>
        <v>57.271364317841069</v>
      </c>
      <c r="J12" s="44">
        <v>7</v>
      </c>
      <c r="K12" s="117"/>
      <c r="L12" s="42"/>
    </row>
    <row r="13" spans="1:17" ht="26.25">
      <c r="A13" s="31">
        <v>8</v>
      </c>
      <c r="B13" s="128" t="s">
        <v>26</v>
      </c>
      <c r="C13" s="41" t="s">
        <v>27</v>
      </c>
      <c r="D13" s="42">
        <v>6</v>
      </c>
      <c r="E13" s="43">
        <v>7.858796296296296E-3</v>
      </c>
      <c r="F13" s="44"/>
      <c r="G13" s="45"/>
      <c r="H13" s="43">
        <v>7.858796296296296E-3</v>
      </c>
      <c r="I13" s="117">
        <f t="shared" si="0"/>
        <v>56.259204712812952</v>
      </c>
      <c r="J13" s="44">
        <v>8</v>
      </c>
      <c r="K13" s="117"/>
      <c r="L13" s="42"/>
    </row>
    <row r="14" spans="1:17" ht="25.5" customHeight="1">
      <c r="A14" s="31">
        <v>9</v>
      </c>
      <c r="B14" s="128" t="s">
        <v>11</v>
      </c>
      <c r="C14" s="109" t="s">
        <v>12</v>
      </c>
      <c r="D14" s="42">
        <v>20</v>
      </c>
      <c r="E14" s="43">
        <v>7.9629629629629634E-3</v>
      </c>
      <c r="F14" s="44"/>
      <c r="G14" s="45"/>
      <c r="H14" s="43">
        <v>7.9629629629629634E-3</v>
      </c>
      <c r="I14" s="117">
        <f t="shared" si="0"/>
        <v>55.523255813953476</v>
      </c>
      <c r="J14" s="44">
        <v>9</v>
      </c>
      <c r="K14" s="117"/>
      <c r="L14" s="42"/>
    </row>
    <row r="15" spans="1:17" ht="26.25">
      <c r="A15" s="31">
        <v>10</v>
      </c>
      <c r="B15" s="128" t="s">
        <v>9</v>
      </c>
      <c r="C15" s="41" t="s">
        <v>10</v>
      </c>
      <c r="D15" s="42">
        <v>40</v>
      </c>
      <c r="E15" s="43">
        <v>8.6226851851851846E-3</v>
      </c>
      <c r="F15" s="44"/>
      <c r="G15" s="45"/>
      <c r="H15" s="43">
        <v>8.6226851851851846E-3</v>
      </c>
      <c r="I15" s="117">
        <f t="shared" si="0"/>
        <v>51.275167785234899</v>
      </c>
      <c r="J15" s="44">
        <v>10</v>
      </c>
      <c r="K15" s="117"/>
      <c r="L15" s="42"/>
    </row>
    <row r="16" spans="1:17" ht="26.25">
      <c r="A16" s="31">
        <v>11</v>
      </c>
      <c r="B16" s="128" t="s">
        <v>13</v>
      </c>
      <c r="C16" s="41" t="s">
        <v>14</v>
      </c>
      <c r="D16" s="42">
        <v>2</v>
      </c>
      <c r="E16" s="43">
        <v>9.2592592592592605E-3</v>
      </c>
      <c r="F16" s="44"/>
      <c r="G16" s="45"/>
      <c r="H16" s="43">
        <v>9.2592592592592605E-3</v>
      </c>
      <c r="I16" s="117">
        <f t="shared" si="0"/>
        <v>47.749999999999986</v>
      </c>
      <c r="J16" s="44">
        <v>11</v>
      </c>
      <c r="K16" s="117"/>
      <c r="L16" s="42"/>
    </row>
    <row r="17" spans="1:12" ht="26.25">
      <c r="A17" s="31">
        <v>12</v>
      </c>
      <c r="B17" s="128" t="s">
        <v>7</v>
      </c>
      <c r="C17" s="41" t="s">
        <v>8</v>
      </c>
      <c r="D17" s="42">
        <v>6</v>
      </c>
      <c r="E17" s="43">
        <v>9.9074074074074082E-3</v>
      </c>
      <c r="F17" s="44"/>
      <c r="G17" s="45"/>
      <c r="H17" s="43">
        <v>9.9074074074074082E-3</v>
      </c>
      <c r="I17" s="117">
        <f t="shared" si="0"/>
        <v>44.626168224299057</v>
      </c>
      <c r="J17" s="44">
        <v>12</v>
      </c>
      <c r="K17" s="117"/>
      <c r="L17" s="42"/>
    </row>
    <row r="18" spans="1:12" ht="27" thickBot="1">
      <c r="A18" s="47">
        <v>13</v>
      </c>
      <c r="B18" s="129" t="s">
        <v>44</v>
      </c>
      <c r="C18" s="48" t="s">
        <v>45</v>
      </c>
      <c r="D18" s="49">
        <v>6</v>
      </c>
      <c r="E18" s="50">
        <v>1.0092592592592592E-2</v>
      </c>
      <c r="F18" s="51"/>
      <c r="G18" s="52"/>
      <c r="H18" s="50">
        <v>1.0092592592592592E-2</v>
      </c>
      <c r="I18" s="118">
        <f t="shared" si="0"/>
        <v>43.807339449541274</v>
      </c>
      <c r="J18" s="51">
        <v>13</v>
      </c>
      <c r="K18" s="118"/>
      <c r="L18" s="49"/>
    </row>
    <row r="19" spans="1:12">
      <c r="A19" s="61" t="s">
        <v>66</v>
      </c>
      <c r="B19" s="13"/>
      <c r="C19" s="13"/>
      <c r="D19" s="61">
        <f>SUM(D6:D11)*2</f>
        <v>860</v>
      </c>
      <c r="E19" s="13"/>
      <c r="K19" s="10"/>
      <c r="L19" s="10"/>
    </row>
    <row r="20" spans="1:12">
      <c r="A20" s="105" t="s">
        <v>72</v>
      </c>
      <c r="B20" s="101" t="s">
        <v>75</v>
      </c>
      <c r="C20" s="62"/>
      <c r="D20" s="62"/>
      <c r="E20" s="62"/>
    </row>
    <row r="21" spans="1:12">
      <c r="A21" s="105" t="s">
        <v>73</v>
      </c>
      <c r="B21" s="101" t="s">
        <v>74</v>
      </c>
      <c r="C21" s="62"/>
      <c r="D21" s="62"/>
      <c r="E21" s="62"/>
    </row>
    <row r="22" spans="1:12">
      <c r="A22" s="13"/>
      <c r="B22" s="13"/>
      <c r="C22" s="13"/>
      <c r="D22" s="13"/>
      <c r="E22" s="13"/>
    </row>
    <row r="23" spans="1:12">
      <c r="A23" s="1" t="s">
        <v>77</v>
      </c>
      <c r="B23" s="2"/>
      <c r="C23" s="3"/>
      <c r="D23" s="2"/>
      <c r="E23" s="2"/>
      <c r="F23" s="11"/>
      <c r="G23" s="5"/>
      <c r="H23" s="4"/>
      <c r="I23" s="4"/>
      <c r="J23" s="5"/>
      <c r="K23" s="5"/>
      <c r="L23" s="6"/>
    </row>
    <row r="24" spans="1:12">
      <c r="A24" s="1" t="s">
        <v>99</v>
      </c>
      <c r="B24" s="1"/>
      <c r="C24" s="7"/>
      <c r="D24" s="1"/>
      <c r="E24" s="1"/>
      <c r="F24" s="12"/>
      <c r="G24" s="1"/>
      <c r="H24" s="8"/>
      <c r="I24" s="8"/>
      <c r="J24" s="1"/>
      <c r="K24" s="1"/>
      <c r="L24" s="1"/>
    </row>
  </sheetData>
  <autoFilter ref="A5:J5">
    <filterColumn colId="8"/>
    <sortState ref="A6:I18">
      <sortCondition ref="H5"/>
    </sortState>
  </autoFilter>
  <mergeCells count="2">
    <mergeCell ref="B1:J1"/>
    <mergeCell ref="A3:L3"/>
  </mergeCells>
  <pageMargins left="0.7" right="0.7" top="0.75" bottom="0.75" header="0.3" footer="0.3"/>
  <pageSetup paperSize="9" scale="88" orientation="portrait" horizontalDpi="360" verticalDpi="36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27"/>
  <sheetViews>
    <sheetView zoomScaleNormal="100" workbookViewId="0">
      <selection activeCell="A24" sqref="A24"/>
    </sheetView>
  </sheetViews>
  <sheetFormatPr defaultRowHeight="15"/>
  <cols>
    <col min="1" max="1" width="3.5703125" customWidth="1"/>
    <col min="2" max="2" width="15.85546875" customWidth="1"/>
    <col min="3" max="3" width="23.7109375" customWidth="1"/>
    <col min="4" max="4" width="4.7109375" customWidth="1"/>
    <col min="6" max="6" width="6.28515625" customWidth="1"/>
    <col min="7" max="7" width="5" customWidth="1"/>
    <col min="9" max="9" width="5.140625" customWidth="1"/>
    <col min="10" max="10" width="6.28515625" customWidth="1"/>
    <col min="11" max="11" width="7" customWidth="1"/>
    <col min="12" max="12" width="5.140625" customWidth="1"/>
  </cols>
  <sheetData>
    <row r="1" spans="1:12" ht="18">
      <c r="A1" s="73"/>
      <c r="B1" s="138" t="s">
        <v>0</v>
      </c>
      <c r="C1" s="138"/>
      <c r="D1" s="138"/>
      <c r="E1" s="138"/>
      <c r="F1" s="138"/>
      <c r="G1" s="138"/>
      <c r="H1" s="138"/>
      <c r="I1" s="138"/>
      <c r="J1" s="63"/>
      <c r="K1" s="73"/>
      <c r="L1" s="73"/>
    </row>
    <row r="2" spans="1:12" ht="15.75" thickBot="1">
      <c r="A2" s="74" t="s">
        <v>1</v>
      </c>
      <c r="B2" s="74"/>
      <c r="C2" s="75"/>
      <c r="D2" s="75"/>
      <c r="E2" s="75"/>
      <c r="F2" s="74"/>
      <c r="G2" s="74"/>
      <c r="H2" s="76" t="s">
        <v>53</v>
      </c>
      <c r="J2" s="76"/>
      <c r="K2" s="75"/>
      <c r="L2" s="75"/>
    </row>
    <row r="3" spans="1:12" ht="57.75" customHeight="1" thickTop="1">
      <c r="A3" s="140" t="s">
        <v>93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5.75" customHeight="1" thickBot="1">
      <c r="A4" s="73"/>
      <c r="B4" s="73"/>
      <c r="C4" s="16"/>
      <c r="D4" s="16"/>
      <c r="E4" s="17" t="s">
        <v>61</v>
      </c>
      <c r="F4" s="77">
        <v>6.9444444444444441E-3</v>
      </c>
      <c r="G4" s="77">
        <v>3.472222222222222E-3</v>
      </c>
      <c r="H4" s="19"/>
      <c r="I4" s="20"/>
      <c r="J4" s="20"/>
      <c r="K4" s="78"/>
      <c r="L4" s="78"/>
    </row>
    <row r="5" spans="1:12" ht="108" customHeight="1" thickBot="1">
      <c r="A5" s="79" t="s">
        <v>56</v>
      </c>
      <c r="B5" s="55" t="s">
        <v>59</v>
      </c>
      <c r="C5" s="56" t="s">
        <v>60</v>
      </c>
      <c r="D5" s="57" t="s">
        <v>55</v>
      </c>
      <c r="E5" s="58" t="s">
        <v>46</v>
      </c>
      <c r="F5" s="80" t="s">
        <v>76</v>
      </c>
      <c r="G5" s="59" t="s">
        <v>71</v>
      </c>
      <c r="H5" s="81" t="s">
        <v>47</v>
      </c>
      <c r="I5" s="82" t="s">
        <v>48</v>
      </c>
      <c r="J5" s="83" t="s">
        <v>79</v>
      </c>
      <c r="K5" s="59" t="s">
        <v>62</v>
      </c>
      <c r="L5" s="135" t="s">
        <v>95</v>
      </c>
    </row>
    <row r="6" spans="1:12" ht="26.25">
      <c r="A6" s="64">
        <v>1</v>
      </c>
      <c r="B6" s="127" t="s">
        <v>84</v>
      </c>
      <c r="C6" s="119" t="s">
        <v>4</v>
      </c>
      <c r="D6" s="121">
        <v>40</v>
      </c>
      <c r="E6" s="35">
        <v>3.6226851851851854E-3</v>
      </c>
      <c r="F6" s="36"/>
      <c r="G6" s="36"/>
      <c r="H6" s="65">
        <v>3.6226851851851854E-3</v>
      </c>
      <c r="I6" s="66">
        <v>1</v>
      </c>
      <c r="J6" s="130">
        <f>$H$6/H6*100</f>
        <v>100</v>
      </c>
      <c r="K6" s="125">
        <f>H6/$H$6*100</f>
        <v>100</v>
      </c>
      <c r="L6" s="34">
        <v>1</v>
      </c>
    </row>
    <row r="7" spans="1:12" ht="26.25">
      <c r="A7" s="31">
        <v>2</v>
      </c>
      <c r="B7" s="128" t="s">
        <v>2</v>
      </c>
      <c r="C7" s="120" t="s">
        <v>3</v>
      </c>
      <c r="D7" s="122">
        <v>130</v>
      </c>
      <c r="E7" s="43">
        <v>3.8541666666666668E-3</v>
      </c>
      <c r="F7" s="44"/>
      <c r="G7" s="44"/>
      <c r="H7" s="68">
        <v>3.8541666666666668E-3</v>
      </c>
      <c r="I7" s="69">
        <v>2</v>
      </c>
      <c r="J7" s="130">
        <f t="shared" ref="J7:J18" si="0">$H$6/H7*100</f>
        <v>93.993993993993996</v>
      </c>
      <c r="K7" s="125">
        <f t="shared" ref="K7:K18" si="1">H7/$H$6*100</f>
        <v>106.38977635782747</v>
      </c>
      <c r="L7" s="42">
        <v>1</v>
      </c>
    </row>
    <row r="8" spans="1:12" ht="26.25">
      <c r="A8" s="31">
        <v>3</v>
      </c>
      <c r="B8" s="128" t="s">
        <v>17</v>
      </c>
      <c r="C8" s="120" t="s">
        <v>18</v>
      </c>
      <c r="D8" s="122">
        <v>20</v>
      </c>
      <c r="E8" s="43">
        <v>4.108796296296297E-3</v>
      </c>
      <c r="F8" s="44"/>
      <c r="G8" s="44"/>
      <c r="H8" s="68">
        <v>4.108796296296297E-3</v>
      </c>
      <c r="I8" s="69">
        <v>3</v>
      </c>
      <c r="J8" s="130">
        <f t="shared" si="0"/>
        <v>88.16901408450704</v>
      </c>
      <c r="K8" s="125">
        <f t="shared" si="1"/>
        <v>113.41853035143772</v>
      </c>
      <c r="L8" s="42">
        <v>1</v>
      </c>
    </row>
    <row r="9" spans="1:12" ht="26.25">
      <c r="A9" s="31">
        <v>4</v>
      </c>
      <c r="B9" s="128" t="s">
        <v>85</v>
      </c>
      <c r="C9" s="120" t="s">
        <v>5</v>
      </c>
      <c r="D9" s="122">
        <v>11</v>
      </c>
      <c r="E9" s="43">
        <v>4.2824074074074075E-3</v>
      </c>
      <c r="F9" s="44"/>
      <c r="G9" s="44"/>
      <c r="H9" s="68">
        <v>4.2824074074074075E-3</v>
      </c>
      <c r="I9" s="69">
        <v>4</v>
      </c>
      <c r="J9" s="130">
        <f t="shared" si="0"/>
        <v>84.594594594594597</v>
      </c>
      <c r="K9" s="125">
        <f t="shared" si="1"/>
        <v>118.21086261980831</v>
      </c>
      <c r="L9" s="42">
        <v>2</v>
      </c>
    </row>
    <row r="10" spans="1:12" ht="26.25">
      <c r="A10" s="31">
        <v>5</v>
      </c>
      <c r="B10" s="128" t="s">
        <v>19</v>
      </c>
      <c r="C10" s="120" t="s">
        <v>54</v>
      </c>
      <c r="D10" s="122">
        <v>20</v>
      </c>
      <c r="E10" s="43">
        <v>4.3981481481481484E-3</v>
      </c>
      <c r="F10" s="44"/>
      <c r="G10" s="44"/>
      <c r="H10" s="68">
        <v>4.3981481481481484E-3</v>
      </c>
      <c r="I10" s="69">
        <v>5</v>
      </c>
      <c r="J10" s="130">
        <f t="shared" si="0"/>
        <v>82.368421052631575</v>
      </c>
      <c r="K10" s="125">
        <f t="shared" si="1"/>
        <v>121.40575079872204</v>
      </c>
      <c r="L10" s="42">
        <v>2</v>
      </c>
    </row>
    <row r="11" spans="1:12" ht="27" thickBot="1">
      <c r="A11" s="31">
        <v>6</v>
      </c>
      <c r="B11" s="128" t="s">
        <v>35</v>
      </c>
      <c r="C11" s="120" t="s">
        <v>36</v>
      </c>
      <c r="D11" s="123">
        <v>13</v>
      </c>
      <c r="E11" s="43">
        <v>5.3009259259259251E-3</v>
      </c>
      <c r="F11" s="44"/>
      <c r="G11" s="44"/>
      <c r="H11" s="68">
        <v>5.3009259259259251E-3</v>
      </c>
      <c r="I11" s="69">
        <v>6</v>
      </c>
      <c r="J11" s="130">
        <f t="shared" si="0"/>
        <v>68.340611353711793</v>
      </c>
      <c r="K11" s="125">
        <f t="shared" si="1"/>
        <v>146.32587859424916</v>
      </c>
      <c r="L11" s="42"/>
    </row>
    <row r="12" spans="1:12" ht="28.5" customHeight="1">
      <c r="A12" s="31">
        <v>7</v>
      </c>
      <c r="B12" s="128" t="s">
        <v>41</v>
      </c>
      <c r="C12" s="41" t="s">
        <v>87</v>
      </c>
      <c r="D12" s="34">
        <v>13</v>
      </c>
      <c r="E12" s="43">
        <v>6.4351851851851861E-3</v>
      </c>
      <c r="F12" s="44"/>
      <c r="G12" s="44"/>
      <c r="H12" s="68">
        <v>6.4351851851851861E-3</v>
      </c>
      <c r="I12" s="69">
        <v>7</v>
      </c>
      <c r="J12" s="130">
        <f t="shared" si="0"/>
        <v>56.294964028776974</v>
      </c>
      <c r="K12" s="125">
        <f t="shared" si="1"/>
        <v>177.63578274760386</v>
      </c>
      <c r="L12" s="42"/>
    </row>
    <row r="13" spans="1:12" ht="26.25">
      <c r="A13" s="31">
        <v>8</v>
      </c>
      <c r="B13" s="128" t="s">
        <v>24</v>
      </c>
      <c r="C13" s="41" t="s">
        <v>25</v>
      </c>
      <c r="D13" s="42">
        <v>20</v>
      </c>
      <c r="E13" s="43">
        <v>6.5393518518518517E-3</v>
      </c>
      <c r="F13" s="44"/>
      <c r="G13" s="44"/>
      <c r="H13" s="68">
        <v>6.5393518518518517E-3</v>
      </c>
      <c r="I13" s="69">
        <v>8</v>
      </c>
      <c r="J13" s="130">
        <f t="shared" si="0"/>
        <v>55.398230088495581</v>
      </c>
      <c r="K13" s="125">
        <f t="shared" si="1"/>
        <v>180.51118210862617</v>
      </c>
      <c r="L13" s="42"/>
    </row>
    <row r="14" spans="1:12" ht="26.25">
      <c r="A14" s="31">
        <v>9</v>
      </c>
      <c r="B14" s="128" t="s">
        <v>20</v>
      </c>
      <c r="C14" s="41" t="s">
        <v>21</v>
      </c>
      <c r="D14" s="42">
        <v>4</v>
      </c>
      <c r="E14" s="43">
        <v>7.6851851851851847E-3</v>
      </c>
      <c r="F14" s="44"/>
      <c r="G14" s="44"/>
      <c r="H14" s="68">
        <v>7.6851851851851847E-3</v>
      </c>
      <c r="I14" s="69">
        <v>9</v>
      </c>
      <c r="J14" s="130">
        <f t="shared" si="0"/>
        <v>47.138554216867476</v>
      </c>
      <c r="K14" s="125">
        <f t="shared" si="1"/>
        <v>212.14057507987215</v>
      </c>
      <c r="L14" s="42"/>
    </row>
    <row r="15" spans="1:12" ht="26.25">
      <c r="A15" s="31">
        <v>10</v>
      </c>
      <c r="B15" s="128" t="s">
        <v>39</v>
      </c>
      <c r="C15" s="41" t="s">
        <v>40</v>
      </c>
      <c r="D15" s="42">
        <v>6</v>
      </c>
      <c r="E15" s="43">
        <v>9.1782407407407403E-3</v>
      </c>
      <c r="F15" s="44"/>
      <c r="G15" s="44"/>
      <c r="H15" s="68">
        <v>9.1782407407407403E-3</v>
      </c>
      <c r="I15" s="69">
        <v>10</v>
      </c>
      <c r="J15" s="130">
        <f t="shared" si="0"/>
        <v>39.470365699873902</v>
      </c>
      <c r="K15" s="125">
        <f t="shared" si="1"/>
        <v>253.35463258785941</v>
      </c>
      <c r="L15" s="42"/>
    </row>
    <row r="16" spans="1:12" ht="26.25">
      <c r="A16" s="31">
        <v>11</v>
      </c>
      <c r="B16" s="128" t="s">
        <v>22</v>
      </c>
      <c r="C16" s="41" t="s">
        <v>23</v>
      </c>
      <c r="D16" s="42">
        <v>20</v>
      </c>
      <c r="E16" s="43">
        <v>9.5601851851851855E-3</v>
      </c>
      <c r="F16" s="44"/>
      <c r="G16" s="44"/>
      <c r="H16" s="68">
        <v>9.5601851851851855E-3</v>
      </c>
      <c r="I16" s="69">
        <v>11</v>
      </c>
      <c r="J16" s="130">
        <f t="shared" si="0"/>
        <v>37.893462469733656</v>
      </c>
      <c r="K16" s="125">
        <f t="shared" si="1"/>
        <v>263.89776357827475</v>
      </c>
      <c r="L16" s="42"/>
    </row>
    <row r="17" spans="1:12" ht="26.25">
      <c r="A17" s="31">
        <v>12</v>
      </c>
      <c r="B17" s="128" t="s">
        <v>37</v>
      </c>
      <c r="C17" s="41" t="s">
        <v>38</v>
      </c>
      <c r="D17" s="42">
        <v>6</v>
      </c>
      <c r="E17" s="43">
        <v>1.050925925925926E-2</v>
      </c>
      <c r="F17" s="44"/>
      <c r="G17" s="44"/>
      <c r="H17" s="68">
        <v>1.050925925925926E-2</v>
      </c>
      <c r="I17" s="69">
        <v>12</v>
      </c>
      <c r="J17" s="130">
        <f t="shared" si="0"/>
        <v>34.471365638766521</v>
      </c>
      <c r="K17" s="125">
        <f t="shared" si="1"/>
        <v>290.09584664536743</v>
      </c>
      <c r="L17" s="42"/>
    </row>
    <row r="18" spans="1:12" ht="27" thickBot="1">
      <c r="A18" s="47">
        <v>13</v>
      </c>
      <c r="B18" s="129" t="s">
        <v>42</v>
      </c>
      <c r="C18" s="48" t="s">
        <v>43</v>
      </c>
      <c r="D18" s="49">
        <v>6</v>
      </c>
      <c r="E18" s="50">
        <v>1.1643518518518518E-2</v>
      </c>
      <c r="F18" s="51"/>
      <c r="G18" s="51"/>
      <c r="H18" s="94">
        <v>1.1643518518518518E-2</v>
      </c>
      <c r="I18" s="71">
        <v>13</v>
      </c>
      <c r="J18" s="136">
        <f t="shared" si="0"/>
        <v>31.113320079522865</v>
      </c>
      <c r="K18" s="137">
        <f t="shared" si="1"/>
        <v>321.40575079872201</v>
      </c>
      <c r="L18" s="49"/>
    </row>
    <row r="19" spans="1:12">
      <c r="A19" s="84" t="s">
        <v>66</v>
      </c>
      <c r="B19" s="73"/>
      <c r="C19" s="73"/>
      <c r="D19" s="84">
        <f>SUM(D6:D11)*2</f>
        <v>468</v>
      </c>
      <c r="E19" s="73"/>
      <c r="F19" s="73"/>
      <c r="G19" s="73"/>
      <c r="H19" s="73"/>
      <c r="I19" s="73"/>
      <c r="J19" s="73"/>
      <c r="K19" s="73"/>
      <c r="L19" s="73"/>
    </row>
    <row r="20" spans="1:12">
      <c r="A20" s="100" t="s">
        <v>72</v>
      </c>
      <c r="B20" s="101" t="s">
        <v>75</v>
      </c>
      <c r="C20" s="102"/>
      <c r="D20" s="73"/>
      <c r="E20" s="73"/>
      <c r="F20" s="73"/>
      <c r="G20" s="73"/>
      <c r="H20" s="73"/>
      <c r="I20" s="73"/>
      <c r="J20" s="73"/>
      <c r="K20" s="73"/>
      <c r="L20" s="73"/>
    </row>
    <row r="21" spans="1:12">
      <c r="A21" s="100" t="s">
        <v>73</v>
      </c>
      <c r="B21" s="101" t="s">
        <v>74</v>
      </c>
      <c r="C21" s="103"/>
      <c r="D21" s="85"/>
      <c r="E21" s="85"/>
      <c r="F21" s="86"/>
      <c r="G21" s="87"/>
      <c r="H21" s="86"/>
      <c r="I21" s="73"/>
      <c r="J21" s="73"/>
      <c r="K21" s="73"/>
      <c r="L21" s="73"/>
    </row>
    <row r="22" spans="1:12">
      <c r="A22" s="73"/>
      <c r="B22" s="73"/>
      <c r="C22" s="7"/>
      <c r="D22" s="88"/>
      <c r="E22" s="88"/>
      <c r="F22" s="89"/>
      <c r="G22" s="88"/>
      <c r="H22" s="89"/>
      <c r="I22" s="73"/>
      <c r="J22" s="73"/>
      <c r="K22" s="73"/>
      <c r="L22" s="73"/>
    </row>
    <row r="23" spans="1:12">
      <c r="A23" s="88" t="s">
        <v>78</v>
      </c>
      <c r="B23" s="85"/>
      <c r="C23" s="3"/>
      <c r="D23" s="73"/>
      <c r="E23" s="73"/>
      <c r="F23" s="73"/>
      <c r="G23" s="73"/>
      <c r="H23" s="73"/>
      <c r="I23" s="73"/>
      <c r="J23" s="73"/>
      <c r="K23" s="73"/>
      <c r="L23" s="73"/>
    </row>
    <row r="24" spans="1:12">
      <c r="A24" s="88" t="s">
        <v>99</v>
      </c>
      <c r="B24" s="88"/>
      <c r="C24" s="7"/>
      <c r="D24" s="73"/>
      <c r="E24" s="73"/>
      <c r="F24" s="73"/>
      <c r="G24" s="73"/>
      <c r="H24" s="73"/>
      <c r="I24" s="73"/>
      <c r="J24" s="73"/>
      <c r="K24" s="73"/>
      <c r="L24" s="73"/>
    </row>
    <row r="25" spans="1:12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2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2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</row>
  </sheetData>
  <autoFilter ref="A5:I5">
    <sortState ref="A6:I19">
      <sortCondition ref="H5"/>
    </sortState>
  </autoFilter>
  <mergeCells count="2">
    <mergeCell ref="A3:L3"/>
    <mergeCell ref="B1:I1"/>
  </mergeCells>
  <pageMargins left="0.51181102362204722" right="0.31496062992125984" top="0.74803149606299213" bottom="0.74803149606299213" header="0.31496062992125984" footer="0.31496062992125984"/>
  <pageSetup paperSize="9" scale="9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4"/>
  <sheetViews>
    <sheetView zoomScaleNormal="100" workbookViewId="0">
      <selection activeCell="A24" sqref="A24"/>
    </sheetView>
  </sheetViews>
  <sheetFormatPr defaultRowHeight="15"/>
  <cols>
    <col min="1" max="1" width="3.42578125" customWidth="1"/>
    <col min="2" max="2" width="15.7109375" customWidth="1"/>
    <col min="3" max="3" width="23" customWidth="1"/>
    <col min="4" max="4" width="5.28515625" customWidth="1"/>
    <col min="5" max="5" width="5.7109375" customWidth="1"/>
    <col min="6" max="6" width="5.42578125" customWidth="1"/>
    <col min="7" max="7" width="8" customWidth="1"/>
    <col min="8" max="8" width="8.140625" customWidth="1"/>
    <col min="9" max="11" width="4.7109375" customWidth="1"/>
    <col min="12" max="12" width="8" customWidth="1"/>
    <col min="13" max="14" width="8.28515625" customWidth="1"/>
    <col min="15" max="15" width="6.140625" customWidth="1"/>
    <col min="16" max="16" width="3.7109375" customWidth="1"/>
    <col min="17" max="17" width="6.28515625" customWidth="1"/>
    <col min="18" max="18" width="4" customWidth="1"/>
  </cols>
  <sheetData>
    <row r="1" spans="1:18" ht="18">
      <c r="A1" s="73"/>
      <c r="B1" s="138" t="s">
        <v>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73"/>
      <c r="R1" s="73"/>
    </row>
    <row r="2" spans="1:18" ht="15.75" thickBot="1">
      <c r="A2" s="74" t="s">
        <v>1</v>
      </c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6" t="s">
        <v>53</v>
      </c>
      <c r="P2" s="75"/>
      <c r="Q2" s="75"/>
      <c r="R2" s="75"/>
    </row>
    <row r="3" spans="1:18" ht="30" customHeight="1" thickTop="1">
      <c r="A3" s="145" t="s">
        <v>98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</row>
    <row r="4" spans="1:18" ht="15.75" thickBot="1">
      <c r="A4" s="73"/>
      <c r="B4" s="73"/>
      <c r="C4" s="16"/>
      <c r="D4" s="90" t="s">
        <v>61</v>
      </c>
      <c r="E4" s="77">
        <v>6.9444444444444441E-3</v>
      </c>
      <c r="F4" s="77">
        <v>3.472222222222222E-3</v>
      </c>
      <c r="G4" s="77"/>
      <c r="H4" s="16"/>
      <c r="I4" s="77">
        <v>6.9444444444444441E-3</v>
      </c>
      <c r="J4" s="77">
        <v>3.472222222222222E-3</v>
      </c>
      <c r="K4" s="77">
        <v>2.0833333333333332E-2</v>
      </c>
      <c r="L4" s="77"/>
      <c r="M4" s="16"/>
      <c r="N4" s="17"/>
      <c r="O4" s="17"/>
      <c r="P4" s="20"/>
      <c r="Q4" s="73"/>
      <c r="R4" s="73"/>
    </row>
    <row r="5" spans="1:18" ht="15.75" customHeight="1" thickBot="1">
      <c r="A5" s="146" t="s">
        <v>56</v>
      </c>
      <c r="B5" s="148" t="s">
        <v>59</v>
      </c>
      <c r="C5" s="150" t="s">
        <v>60</v>
      </c>
      <c r="D5" s="152" t="s">
        <v>55</v>
      </c>
      <c r="E5" s="154" t="s">
        <v>49</v>
      </c>
      <c r="F5" s="155"/>
      <c r="G5" s="155"/>
      <c r="H5" s="156"/>
      <c r="I5" s="154" t="s">
        <v>50</v>
      </c>
      <c r="J5" s="155"/>
      <c r="K5" s="155"/>
      <c r="L5" s="155"/>
      <c r="M5" s="155"/>
      <c r="N5" s="157" t="s">
        <v>63</v>
      </c>
      <c r="O5" s="141" t="s">
        <v>79</v>
      </c>
      <c r="P5" s="159" t="s">
        <v>48</v>
      </c>
      <c r="Q5" s="141" t="s">
        <v>97</v>
      </c>
      <c r="R5" s="143" t="s">
        <v>95</v>
      </c>
    </row>
    <row r="6" spans="1:18" ht="84" customHeight="1" thickBot="1">
      <c r="A6" s="147"/>
      <c r="B6" s="149"/>
      <c r="C6" s="151"/>
      <c r="D6" s="153"/>
      <c r="E6" s="95" t="s">
        <v>76</v>
      </c>
      <c r="F6" s="96" t="s">
        <v>71</v>
      </c>
      <c r="G6" s="96" t="s">
        <v>51</v>
      </c>
      <c r="H6" s="97" t="s">
        <v>47</v>
      </c>
      <c r="I6" s="95" t="s">
        <v>76</v>
      </c>
      <c r="J6" s="96" t="s">
        <v>71</v>
      </c>
      <c r="K6" s="131" t="s">
        <v>96</v>
      </c>
      <c r="L6" s="96" t="s">
        <v>51</v>
      </c>
      <c r="M6" s="99" t="s">
        <v>47</v>
      </c>
      <c r="N6" s="158"/>
      <c r="O6" s="142"/>
      <c r="P6" s="160"/>
      <c r="Q6" s="142"/>
      <c r="R6" s="144"/>
    </row>
    <row r="7" spans="1:18" ht="26.25">
      <c r="A7" s="110">
        <v>1</v>
      </c>
      <c r="B7" s="133" t="s">
        <v>80</v>
      </c>
      <c r="C7" s="113" t="s">
        <v>16</v>
      </c>
      <c r="D7" s="60">
        <v>110</v>
      </c>
      <c r="E7" s="67"/>
      <c r="F7" s="36"/>
      <c r="G7" s="91">
        <v>8.9120370370370378E-3</v>
      </c>
      <c r="H7" s="65">
        <v>8.9120370370370378E-3</v>
      </c>
      <c r="I7" s="116"/>
      <c r="J7" s="39"/>
      <c r="K7" s="60"/>
      <c r="L7" s="114">
        <v>6.0995370370370361E-3</v>
      </c>
      <c r="M7" s="65">
        <v>6.0995370370370361E-3</v>
      </c>
      <c r="N7" s="38">
        <v>1.5011574074074073E-2</v>
      </c>
      <c r="O7" s="124">
        <f>$N$7/N7*100</f>
        <v>100</v>
      </c>
      <c r="P7" s="39">
        <v>1</v>
      </c>
      <c r="Q7" s="124">
        <f>N7/$N$7*100</f>
        <v>100</v>
      </c>
      <c r="R7" s="60">
        <v>1</v>
      </c>
    </row>
    <row r="8" spans="1:18" ht="26.25">
      <c r="A8" s="111">
        <v>2</v>
      </c>
      <c r="B8" s="128" t="s">
        <v>30</v>
      </c>
      <c r="C8" s="41" t="s">
        <v>31</v>
      </c>
      <c r="D8" s="42">
        <v>20</v>
      </c>
      <c r="E8" s="70"/>
      <c r="F8" s="44"/>
      <c r="G8" s="46">
        <v>9.2013888888888892E-3</v>
      </c>
      <c r="H8" s="68">
        <v>9.2013888888888892E-3</v>
      </c>
      <c r="I8" s="69"/>
      <c r="J8" s="44"/>
      <c r="K8" s="42"/>
      <c r="L8" s="115">
        <v>6.828703703703704E-3</v>
      </c>
      <c r="M8" s="68">
        <v>6.828703703703704E-3</v>
      </c>
      <c r="N8" s="43">
        <v>1.6030092592592592E-2</v>
      </c>
      <c r="O8" s="117">
        <f t="shared" ref="O8:O19" si="0">$N$7/N8*100</f>
        <v>93.646209386281583</v>
      </c>
      <c r="P8" s="44">
        <v>2</v>
      </c>
      <c r="Q8" s="117">
        <f t="shared" ref="Q8:Q14" si="1">N8/$N$7*100</f>
        <v>106.78488820354666</v>
      </c>
      <c r="R8" s="42">
        <v>1</v>
      </c>
    </row>
    <row r="9" spans="1:18" ht="26.25">
      <c r="A9" s="111">
        <v>3</v>
      </c>
      <c r="B9" s="128" t="s">
        <v>33</v>
      </c>
      <c r="C9" s="41" t="s">
        <v>34</v>
      </c>
      <c r="D9" s="42">
        <v>110</v>
      </c>
      <c r="E9" s="70"/>
      <c r="F9" s="44"/>
      <c r="G9" s="46">
        <v>1.2870370370370372E-2</v>
      </c>
      <c r="H9" s="68">
        <v>1.2870370370370372E-2</v>
      </c>
      <c r="I9" s="69"/>
      <c r="J9" s="44"/>
      <c r="K9" s="42"/>
      <c r="L9" s="115">
        <v>5.4282407407407404E-3</v>
      </c>
      <c r="M9" s="68">
        <v>5.4282407407407404E-3</v>
      </c>
      <c r="N9" s="43">
        <v>1.8298611111111113E-2</v>
      </c>
      <c r="O9" s="117">
        <f t="shared" si="0"/>
        <v>82.036685641998716</v>
      </c>
      <c r="P9" s="44">
        <v>3</v>
      </c>
      <c r="Q9" s="117">
        <f t="shared" si="1"/>
        <v>121.89668465690056</v>
      </c>
      <c r="R9" s="42">
        <v>2</v>
      </c>
    </row>
    <row r="10" spans="1:18" ht="26.25">
      <c r="A10" s="111">
        <v>4</v>
      </c>
      <c r="B10" s="128" t="s">
        <v>81</v>
      </c>
      <c r="C10" s="41" t="s">
        <v>32</v>
      </c>
      <c r="D10" s="42">
        <v>40</v>
      </c>
      <c r="E10" s="70"/>
      <c r="F10" s="44"/>
      <c r="G10" s="46">
        <v>1.2291666666666666E-2</v>
      </c>
      <c r="H10" s="68">
        <v>1.2291666666666666E-2</v>
      </c>
      <c r="I10" s="69"/>
      <c r="J10" s="44"/>
      <c r="K10" s="42"/>
      <c r="L10" s="115">
        <v>6.5277777777777782E-3</v>
      </c>
      <c r="M10" s="68">
        <v>6.5277777777777782E-3</v>
      </c>
      <c r="N10" s="43">
        <v>1.8819444444444444E-2</v>
      </c>
      <c r="O10" s="117">
        <f t="shared" si="0"/>
        <v>79.766297662976626</v>
      </c>
      <c r="P10" s="44">
        <v>4</v>
      </c>
      <c r="Q10" s="117">
        <f t="shared" si="1"/>
        <v>125.3662297609869</v>
      </c>
      <c r="R10" s="42">
        <v>2</v>
      </c>
    </row>
    <row r="11" spans="1:18" ht="26.25">
      <c r="A11" s="111">
        <v>5</v>
      </c>
      <c r="B11" s="128" t="s">
        <v>26</v>
      </c>
      <c r="C11" s="41" t="s">
        <v>27</v>
      </c>
      <c r="D11" s="42">
        <v>6</v>
      </c>
      <c r="E11" s="70"/>
      <c r="F11" s="44"/>
      <c r="G11" s="46">
        <v>1.2210648148148146E-2</v>
      </c>
      <c r="H11" s="68">
        <v>1.2210648148148146E-2</v>
      </c>
      <c r="I11" s="69"/>
      <c r="J11" s="44"/>
      <c r="K11" s="42"/>
      <c r="L11" s="115">
        <v>6.782407407407408E-3</v>
      </c>
      <c r="M11" s="68">
        <v>6.782407407407408E-3</v>
      </c>
      <c r="N11" s="43">
        <v>1.8993055555555555E-2</v>
      </c>
      <c r="O11" s="117">
        <f t="shared" si="0"/>
        <v>79.037172455819615</v>
      </c>
      <c r="P11" s="44">
        <v>5</v>
      </c>
      <c r="Q11" s="117">
        <f t="shared" si="1"/>
        <v>126.52274479568236</v>
      </c>
      <c r="R11" s="42">
        <v>2</v>
      </c>
    </row>
    <row r="12" spans="1:18" ht="26.25">
      <c r="A12" s="111">
        <v>6</v>
      </c>
      <c r="B12" s="128" t="s">
        <v>82</v>
      </c>
      <c r="C12" s="41" t="s">
        <v>15</v>
      </c>
      <c r="D12" s="42">
        <v>40</v>
      </c>
      <c r="E12" s="70"/>
      <c r="F12" s="44"/>
      <c r="G12" s="46">
        <v>9.7337962962962977E-3</v>
      </c>
      <c r="H12" s="68">
        <v>9.7337962962962977E-3</v>
      </c>
      <c r="I12" s="69"/>
      <c r="J12" s="44"/>
      <c r="K12" s="42"/>
      <c r="L12" s="115">
        <v>9.3634259259259261E-3</v>
      </c>
      <c r="M12" s="68">
        <v>9.3634259259259261E-3</v>
      </c>
      <c r="N12" s="43">
        <v>1.9097222222222224E-2</v>
      </c>
      <c r="O12" s="117">
        <f t="shared" si="0"/>
        <v>78.606060606060595</v>
      </c>
      <c r="P12" s="44">
        <v>6</v>
      </c>
      <c r="Q12" s="117">
        <f t="shared" si="1"/>
        <v>127.21665381649963</v>
      </c>
      <c r="R12" s="42">
        <v>2</v>
      </c>
    </row>
    <row r="13" spans="1:18" ht="26.25">
      <c r="A13" s="111">
        <v>7</v>
      </c>
      <c r="B13" s="128" t="s">
        <v>28</v>
      </c>
      <c r="C13" s="41" t="s">
        <v>29</v>
      </c>
      <c r="D13" s="42">
        <v>40</v>
      </c>
      <c r="E13" s="70"/>
      <c r="F13" s="44"/>
      <c r="G13" s="46">
        <v>1.2511574074074073E-2</v>
      </c>
      <c r="H13" s="68">
        <v>1.2511574074074073E-2</v>
      </c>
      <c r="I13" s="69"/>
      <c r="J13" s="44"/>
      <c r="K13" s="42"/>
      <c r="L13" s="115">
        <v>8.5300925925925926E-3</v>
      </c>
      <c r="M13" s="68">
        <v>8.5300925925925926E-3</v>
      </c>
      <c r="N13" s="43">
        <v>2.1041666666666667E-2</v>
      </c>
      <c r="O13" s="117">
        <f t="shared" si="0"/>
        <v>71.342134213421332</v>
      </c>
      <c r="P13" s="44">
        <v>7</v>
      </c>
      <c r="Q13" s="117">
        <f t="shared" si="1"/>
        <v>140.16962220508867</v>
      </c>
      <c r="R13" s="42"/>
    </row>
    <row r="14" spans="1:18" ht="26.25">
      <c r="A14" s="111">
        <v>8</v>
      </c>
      <c r="B14" s="128" t="s">
        <v>83</v>
      </c>
      <c r="C14" s="41" t="s">
        <v>6</v>
      </c>
      <c r="D14" s="42">
        <v>110</v>
      </c>
      <c r="E14" s="70"/>
      <c r="F14" s="44">
        <v>1</v>
      </c>
      <c r="G14" s="46">
        <v>1.7361111111111112E-2</v>
      </c>
      <c r="H14" s="68">
        <v>2.0833333333333336E-2</v>
      </c>
      <c r="I14" s="69"/>
      <c r="J14" s="44"/>
      <c r="K14" s="42"/>
      <c r="L14" s="115">
        <v>7.0601851851851841E-3</v>
      </c>
      <c r="M14" s="68">
        <v>7.0601851851851841E-3</v>
      </c>
      <c r="N14" s="43">
        <v>2.7893518518518519E-2</v>
      </c>
      <c r="O14" s="117">
        <f t="shared" si="0"/>
        <v>53.817427385892117</v>
      </c>
      <c r="P14" s="44">
        <v>8</v>
      </c>
      <c r="Q14" s="117">
        <f t="shared" si="1"/>
        <v>185.81341557440248</v>
      </c>
      <c r="R14" s="42"/>
    </row>
    <row r="15" spans="1:18" ht="26.25">
      <c r="A15" s="111">
        <v>9</v>
      </c>
      <c r="B15" s="128" t="s">
        <v>44</v>
      </c>
      <c r="C15" s="41" t="s">
        <v>45</v>
      </c>
      <c r="D15" s="42">
        <v>6</v>
      </c>
      <c r="E15" s="70"/>
      <c r="F15" s="44">
        <v>3</v>
      </c>
      <c r="G15" s="46">
        <v>1.7361111111111112E-2</v>
      </c>
      <c r="H15" s="68">
        <v>2.7777777777777776E-2</v>
      </c>
      <c r="I15" s="69"/>
      <c r="J15" s="44"/>
      <c r="K15" s="42"/>
      <c r="L15" s="115">
        <v>7.5810185185185182E-3</v>
      </c>
      <c r="M15" s="68">
        <v>7.5810185185185182E-3</v>
      </c>
      <c r="N15" s="43">
        <v>3.5358796296296291E-2</v>
      </c>
      <c r="O15" s="117">
        <f t="shared" si="0"/>
        <v>42.454991816693948</v>
      </c>
      <c r="P15" s="44">
        <v>9</v>
      </c>
      <c r="Q15" s="117"/>
      <c r="R15" s="42"/>
    </row>
    <row r="16" spans="1:18" ht="26.25">
      <c r="A16" s="111">
        <v>10</v>
      </c>
      <c r="B16" s="128" t="s">
        <v>13</v>
      </c>
      <c r="C16" s="41" t="s">
        <v>14</v>
      </c>
      <c r="D16" s="42">
        <v>2</v>
      </c>
      <c r="E16" s="70"/>
      <c r="F16" s="44"/>
      <c r="G16" s="46">
        <v>9.2013888888888892E-3</v>
      </c>
      <c r="H16" s="68">
        <v>9.2013888888888892E-3</v>
      </c>
      <c r="I16" s="69">
        <v>1</v>
      </c>
      <c r="J16" s="44">
        <v>2</v>
      </c>
      <c r="K16" s="42"/>
      <c r="L16" s="115">
        <v>1.3888888888888888E-2</v>
      </c>
      <c r="M16" s="68">
        <v>2.7777777777777776E-2</v>
      </c>
      <c r="N16" s="43">
        <v>3.6979166666666667E-2</v>
      </c>
      <c r="O16" s="117">
        <f t="shared" si="0"/>
        <v>40.594679186228475</v>
      </c>
      <c r="P16" s="44">
        <v>10</v>
      </c>
      <c r="Q16" s="117"/>
      <c r="R16" s="42"/>
    </row>
    <row r="17" spans="1:18" ht="27" customHeight="1">
      <c r="A17" s="111">
        <v>11</v>
      </c>
      <c r="B17" s="128" t="s">
        <v>11</v>
      </c>
      <c r="C17" s="109" t="s">
        <v>91</v>
      </c>
      <c r="D17" s="42">
        <v>13</v>
      </c>
      <c r="E17" s="70">
        <v>2</v>
      </c>
      <c r="F17" s="44">
        <v>3</v>
      </c>
      <c r="G17" s="46">
        <v>1.7361111111111112E-2</v>
      </c>
      <c r="H17" s="68">
        <v>4.1666666666666664E-2</v>
      </c>
      <c r="I17" s="69"/>
      <c r="J17" s="44"/>
      <c r="K17" s="42"/>
      <c r="L17" s="115">
        <v>1.3715277777777778E-2</v>
      </c>
      <c r="M17" s="68">
        <v>1.3715277777777778E-2</v>
      </c>
      <c r="N17" s="43">
        <f>H17+M17</f>
        <v>5.5381944444444442E-2</v>
      </c>
      <c r="O17" s="117">
        <f t="shared" si="0"/>
        <v>27.105538140020897</v>
      </c>
      <c r="P17" s="44">
        <v>11</v>
      </c>
      <c r="Q17" s="117"/>
      <c r="R17" s="42"/>
    </row>
    <row r="18" spans="1:18" ht="26.25">
      <c r="A18" s="110">
        <v>12</v>
      </c>
      <c r="B18" s="127" t="s">
        <v>7</v>
      </c>
      <c r="C18" s="33" t="s">
        <v>8</v>
      </c>
      <c r="D18" s="34">
        <v>6</v>
      </c>
      <c r="E18" s="67">
        <v>1</v>
      </c>
      <c r="F18" s="36">
        <v>3</v>
      </c>
      <c r="G18" s="91">
        <v>1.7361111111111112E-2</v>
      </c>
      <c r="H18" s="65">
        <v>3.4722222222222224E-2</v>
      </c>
      <c r="I18" s="66"/>
      <c r="J18" s="36"/>
      <c r="K18" s="34">
        <v>1</v>
      </c>
      <c r="L18" s="114">
        <v>9.1782407407407403E-3</v>
      </c>
      <c r="M18" s="65">
        <v>3.0011574074074072E-2</v>
      </c>
      <c r="N18" s="35">
        <v>6.4733796296296303E-2</v>
      </c>
      <c r="O18" s="117">
        <f t="shared" si="0"/>
        <v>23.189701412479881</v>
      </c>
      <c r="P18" s="36">
        <v>12</v>
      </c>
      <c r="Q18" s="117"/>
      <c r="R18" s="34"/>
    </row>
    <row r="19" spans="1:18" ht="27" thickBot="1">
      <c r="A19" s="112">
        <v>13</v>
      </c>
      <c r="B19" s="129" t="s">
        <v>9</v>
      </c>
      <c r="C19" s="48" t="s">
        <v>10</v>
      </c>
      <c r="D19" s="49">
        <v>40</v>
      </c>
      <c r="E19" s="72">
        <v>2</v>
      </c>
      <c r="F19" s="51">
        <v>3</v>
      </c>
      <c r="G19" s="53">
        <v>1.7361111111111112E-2</v>
      </c>
      <c r="H19" s="94">
        <v>4.1666666666666664E-2</v>
      </c>
      <c r="I19" s="71"/>
      <c r="J19" s="51"/>
      <c r="K19" s="49">
        <v>1</v>
      </c>
      <c r="L19" s="132">
        <v>8.6689814814814806E-3</v>
      </c>
      <c r="M19" s="94">
        <v>2.9502314814814815E-2</v>
      </c>
      <c r="N19" s="50">
        <v>7.1168981481481486E-2</v>
      </c>
      <c r="O19" s="118">
        <f t="shared" si="0"/>
        <v>21.092860627744344</v>
      </c>
      <c r="P19" s="51">
        <v>13</v>
      </c>
      <c r="Q19" s="118"/>
      <c r="R19" s="49"/>
    </row>
    <row r="20" spans="1:18">
      <c r="A20" s="84" t="s">
        <v>66</v>
      </c>
      <c r="B20" s="73"/>
      <c r="C20" s="73"/>
      <c r="D20" s="73">
        <f>SUM(D7:D12)*2</f>
        <v>652</v>
      </c>
      <c r="E20" s="73"/>
      <c r="F20" s="73"/>
      <c r="G20" s="73" t="s">
        <v>64</v>
      </c>
      <c r="H20" s="73"/>
      <c r="I20" s="73"/>
      <c r="J20" s="73"/>
      <c r="K20" s="73"/>
      <c r="L20" s="73" t="s">
        <v>65</v>
      </c>
      <c r="M20" s="73"/>
      <c r="N20" s="73"/>
      <c r="O20" s="73"/>
      <c r="P20" s="73"/>
      <c r="Q20" s="73"/>
      <c r="R20" s="73"/>
    </row>
    <row r="21" spans="1:18">
      <c r="A21" s="100" t="s">
        <v>72</v>
      </c>
      <c r="B21" s="101" t="s">
        <v>75</v>
      </c>
      <c r="C21" s="102"/>
      <c r="D21" s="102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</row>
    <row r="22" spans="1:18">
      <c r="A22" s="100" t="s">
        <v>73</v>
      </c>
      <c r="B22" s="101" t="s">
        <v>74</v>
      </c>
      <c r="C22" s="103"/>
      <c r="D22" s="104"/>
      <c r="E22" s="85"/>
      <c r="F22" s="86"/>
      <c r="G22" s="87"/>
      <c r="H22" s="86"/>
      <c r="I22" s="73"/>
      <c r="J22" s="73"/>
      <c r="K22" s="73"/>
      <c r="L22" s="73"/>
      <c r="M22" s="73"/>
      <c r="N22" s="73"/>
      <c r="O22" s="73"/>
      <c r="P22" s="73"/>
      <c r="Q22" s="73"/>
      <c r="R22" s="73"/>
    </row>
    <row r="23" spans="1:18">
      <c r="A23" s="88" t="s">
        <v>77</v>
      </c>
      <c r="B23" s="85"/>
      <c r="C23" s="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</row>
    <row r="24" spans="1:18">
      <c r="A24" s="88" t="s">
        <v>100</v>
      </c>
      <c r="B24" s="88"/>
      <c r="C24" s="7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</row>
  </sheetData>
  <autoFilter ref="A5:O6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</autoFilter>
  <mergeCells count="13">
    <mergeCell ref="Q5:Q6"/>
    <mergeCell ref="R5:R6"/>
    <mergeCell ref="O5:O6"/>
    <mergeCell ref="A3:R3"/>
    <mergeCell ref="B1:P1"/>
    <mergeCell ref="A5:A6"/>
    <mergeCell ref="B5:B6"/>
    <mergeCell ref="C5:C6"/>
    <mergeCell ref="D5:D6"/>
    <mergeCell ref="E5:H5"/>
    <mergeCell ref="I5:M5"/>
    <mergeCell ref="N5:N6"/>
    <mergeCell ref="P5:P6"/>
  </mergeCells>
  <pageMargins left="0.51181102362204722" right="0.51181102362204722" top="0.55118110236220474" bottom="0.55118110236220474" header="0.31496062992125984" footer="0.31496062992125984"/>
  <pageSetup paperSize="9" scale="85" orientation="landscape" horizontalDpi="0" verticalDpi="0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R25"/>
  <sheetViews>
    <sheetView zoomScaleNormal="100" workbookViewId="0">
      <selection activeCell="H39" sqref="H39"/>
    </sheetView>
  </sheetViews>
  <sheetFormatPr defaultRowHeight="15"/>
  <cols>
    <col min="1" max="1" width="3.85546875" customWidth="1"/>
    <col min="2" max="2" width="15.85546875" customWidth="1"/>
    <col min="3" max="3" width="24" customWidth="1"/>
    <col min="4" max="4" width="6.5703125" customWidth="1"/>
    <col min="5" max="5" width="5.28515625" customWidth="1"/>
    <col min="6" max="6" width="5" customWidth="1"/>
    <col min="7" max="7" width="7.5703125" customWidth="1"/>
    <col min="8" max="8" width="8.140625" customWidth="1"/>
    <col min="9" max="9" width="5.5703125" customWidth="1"/>
    <col min="10" max="10" width="5.28515625" customWidth="1"/>
    <col min="11" max="11" width="5.7109375" customWidth="1"/>
    <col min="12" max="12" width="7.5703125" customWidth="1"/>
    <col min="13" max="13" width="7.85546875" customWidth="1"/>
    <col min="14" max="14" width="8" customWidth="1"/>
    <col min="15" max="15" width="6" customWidth="1"/>
    <col min="16" max="16" width="3.7109375" customWidth="1"/>
    <col min="17" max="17" width="6.5703125" customWidth="1"/>
    <col min="18" max="18" width="5.42578125" customWidth="1"/>
  </cols>
  <sheetData>
    <row r="1" spans="1:18" ht="18">
      <c r="A1" s="73"/>
      <c r="B1" s="138" t="s">
        <v>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73"/>
      <c r="R1" s="73"/>
    </row>
    <row r="2" spans="1:18" ht="15.75" thickBot="1">
      <c r="A2" s="74" t="s">
        <v>94</v>
      </c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6" t="s">
        <v>53</v>
      </c>
      <c r="N2" s="75"/>
      <c r="P2" s="75"/>
      <c r="Q2" s="75"/>
      <c r="R2" s="75"/>
    </row>
    <row r="3" spans="1:18" ht="41.25" customHeight="1" thickTop="1">
      <c r="A3" s="163" t="s">
        <v>68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</row>
    <row r="4" spans="1:18" ht="15.75" thickBot="1">
      <c r="A4" s="73"/>
      <c r="B4" s="73"/>
      <c r="C4" s="16"/>
      <c r="D4" s="90" t="s">
        <v>61</v>
      </c>
      <c r="E4" s="77">
        <v>6.9444444444444441E-3</v>
      </c>
      <c r="F4" s="77">
        <v>3.472222222222222E-3</v>
      </c>
      <c r="G4" s="77"/>
      <c r="H4" s="16"/>
      <c r="I4" s="77">
        <v>6.9444444444444441E-3</v>
      </c>
      <c r="J4" s="77">
        <v>3.472222222222222E-3</v>
      </c>
      <c r="K4" s="77">
        <v>2.0833333333333332E-2</v>
      </c>
      <c r="L4" s="77"/>
      <c r="M4" s="16"/>
      <c r="N4" s="17"/>
      <c r="O4" s="17"/>
      <c r="P4" s="20"/>
      <c r="Q4" s="73"/>
      <c r="R4" s="73"/>
    </row>
    <row r="5" spans="1:18" ht="15.75" customHeight="1" thickBot="1">
      <c r="A5" s="146" t="s">
        <v>56</v>
      </c>
      <c r="B5" s="148" t="s">
        <v>59</v>
      </c>
      <c r="C5" s="150" t="s">
        <v>60</v>
      </c>
      <c r="D5" s="152" t="s">
        <v>55</v>
      </c>
      <c r="E5" s="154" t="s">
        <v>49</v>
      </c>
      <c r="F5" s="155"/>
      <c r="G5" s="155"/>
      <c r="H5" s="156"/>
      <c r="I5" s="154" t="s">
        <v>50</v>
      </c>
      <c r="J5" s="155"/>
      <c r="K5" s="155"/>
      <c r="L5" s="155"/>
      <c r="M5" s="155"/>
      <c r="N5" s="157" t="s">
        <v>63</v>
      </c>
      <c r="O5" s="141" t="s">
        <v>79</v>
      </c>
      <c r="P5" s="159" t="s">
        <v>48</v>
      </c>
      <c r="Q5" s="141" t="s">
        <v>62</v>
      </c>
      <c r="R5" s="143" t="s">
        <v>58</v>
      </c>
    </row>
    <row r="6" spans="1:18" ht="99" customHeight="1" thickBot="1">
      <c r="A6" s="147"/>
      <c r="B6" s="149"/>
      <c r="C6" s="151"/>
      <c r="D6" s="153"/>
      <c r="E6" s="95" t="s">
        <v>76</v>
      </c>
      <c r="F6" s="96" t="s">
        <v>71</v>
      </c>
      <c r="G6" s="96" t="s">
        <v>51</v>
      </c>
      <c r="H6" s="97" t="s">
        <v>47</v>
      </c>
      <c r="I6" s="95" t="s">
        <v>69</v>
      </c>
      <c r="J6" s="96" t="s">
        <v>70</v>
      </c>
      <c r="K6" s="98" t="s">
        <v>57</v>
      </c>
      <c r="L6" s="96" t="s">
        <v>51</v>
      </c>
      <c r="M6" s="99" t="s">
        <v>47</v>
      </c>
      <c r="N6" s="158"/>
      <c r="O6" s="142"/>
      <c r="P6" s="160"/>
      <c r="Q6" s="142"/>
      <c r="R6" s="144"/>
    </row>
    <row r="7" spans="1:18" ht="26.25">
      <c r="A7" s="64">
        <v>1</v>
      </c>
      <c r="B7" s="32" t="s">
        <v>84</v>
      </c>
      <c r="C7" s="33" t="s">
        <v>4</v>
      </c>
      <c r="D7" s="34">
        <v>40</v>
      </c>
      <c r="E7" s="66"/>
      <c r="F7" s="36"/>
      <c r="G7" s="91">
        <v>8.5995370370370357E-3</v>
      </c>
      <c r="H7" s="92">
        <f>G7+F7*$F$4+E7*$E$4</f>
        <v>8.5995370370370357E-3</v>
      </c>
      <c r="I7" s="66"/>
      <c r="J7" s="36"/>
      <c r="K7" s="36"/>
      <c r="L7" s="91">
        <v>4.5370370370370365E-3</v>
      </c>
      <c r="M7" s="65">
        <f>L7+K7*$K$4+J7*$J$4+I7*$I$4</f>
        <v>4.5370370370370365E-3</v>
      </c>
      <c r="N7" s="38">
        <f>H7+M7</f>
        <v>1.3136574074074071E-2</v>
      </c>
      <c r="O7" s="124">
        <f>$N$7/N7*100</f>
        <v>100</v>
      </c>
      <c r="P7" s="39">
        <v>1</v>
      </c>
      <c r="Q7" s="124">
        <f>N7/$N$7*100</f>
        <v>100</v>
      </c>
      <c r="R7" s="60">
        <v>1</v>
      </c>
    </row>
    <row r="8" spans="1:18" ht="26.25">
      <c r="A8" s="31">
        <v>2</v>
      </c>
      <c r="B8" s="40" t="s">
        <v>35</v>
      </c>
      <c r="C8" s="41" t="s">
        <v>36</v>
      </c>
      <c r="D8" s="42">
        <v>13</v>
      </c>
      <c r="E8" s="69"/>
      <c r="F8" s="44"/>
      <c r="G8" s="46">
        <v>8.9814814814814809E-3</v>
      </c>
      <c r="H8" s="93">
        <f>G8+F8*$F$4+E8*$E$4</f>
        <v>8.9814814814814809E-3</v>
      </c>
      <c r="I8" s="69"/>
      <c r="J8" s="44"/>
      <c r="K8" s="44"/>
      <c r="L8" s="46">
        <v>5.115740740740741E-3</v>
      </c>
      <c r="M8" s="68">
        <f>L8+K8*$K$4+J8*$J$4+I8*$I$4</f>
        <v>5.115740740740741E-3</v>
      </c>
      <c r="N8" s="43">
        <f>H8+M8</f>
        <v>1.4097222222222223E-2</v>
      </c>
      <c r="O8" s="117">
        <f t="shared" ref="O8:O18" si="0">$N$7/N8*100</f>
        <v>93.185550082101784</v>
      </c>
      <c r="P8" s="44">
        <v>2</v>
      </c>
      <c r="Q8" s="117">
        <f t="shared" ref="Q8:Q12" si="1">N8/$N$7*100</f>
        <v>107.31277533039649</v>
      </c>
      <c r="R8" s="42">
        <v>1</v>
      </c>
    </row>
    <row r="9" spans="1:18" ht="26.25">
      <c r="A9" s="31">
        <v>3</v>
      </c>
      <c r="B9" s="40" t="s">
        <v>86</v>
      </c>
      <c r="C9" s="41" t="s">
        <v>67</v>
      </c>
      <c r="D9" s="42">
        <v>130</v>
      </c>
      <c r="E9" s="69"/>
      <c r="F9" s="44"/>
      <c r="G9" s="46">
        <v>8.7384259259259255E-3</v>
      </c>
      <c r="H9" s="93">
        <f>G9+F9*$F$4+E9*$E$4</f>
        <v>8.7384259259259255E-3</v>
      </c>
      <c r="I9" s="69"/>
      <c r="J9" s="44"/>
      <c r="K9" s="44"/>
      <c r="L9" s="46">
        <v>5.5208333333333333E-3</v>
      </c>
      <c r="M9" s="68">
        <f>L9+K9*$K$4+J9*$J$4+I9*$I$4</f>
        <v>5.5208333333333333E-3</v>
      </c>
      <c r="N9" s="43">
        <f>H9+M9</f>
        <v>1.425925925925926E-2</v>
      </c>
      <c r="O9" s="117">
        <f t="shared" si="0"/>
        <v>92.126623376623357</v>
      </c>
      <c r="P9" s="44">
        <v>3</v>
      </c>
      <c r="Q9" s="117">
        <f t="shared" si="1"/>
        <v>108.54625550660795</v>
      </c>
      <c r="R9" s="42">
        <v>1</v>
      </c>
    </row>
    <row r="10" spans="1:18" ht="29.25" customHeight="1">
      <c r="A10" s="31">
        <v>4</v>
      </c>
      <c r="B10" s="40" t="s">
        <v>41</v>
      </c>
      <c r="C10" s="41" t="s">
        <v>90</v>
      </c>
      <c r="D10" s="42">
        <v>13</v>
      </c>
      <c r="E10" s="69"/>
      <c r="F10" s="44"/>
      <c r="G10" s="46">
        <v>1.1562499999999998E-2</v>
      </c>
      <c r="H10" s="93">
        <v>1.1562499999999998E-2</v>
      </c>
      <c r="I10" s="69"/>
      <c r="J10" s="44"/>
      <c r="K10" s="44"/>
      <c r="L10" s="46">
        <v>6.4699074074074069E-3</v>
      </c>
      <c r="M10" s="68">
        <v>6.4699074074074069E-3</v>
      </c>
      <c r="N10" s="43">
        <v>1.8032407407407407E-2</v>
      </c>
      <c r="O10" s="117">
        <f t="shared" si="0"/>
        <v>72.849807445442863</v>
      </c>
      <c r="P10" s="44">
        <v>4</v>
      </c>
      <c r="Q10" s="117">
        <v>135.30000000000001</v>
      </c>
      <c r="R10" s="42">
        <v>2</v>
      </c>
    </row>
    <row r="11" spans="1:18" ht="26.25">
      <c r="A11" s="31">
        <v>5</v>
      </c>
      <c r="B11" s="40" t="s">
        <v>19</v>
      </c>
      <c r="C11" s="41" t="s">
        <v>54</v>
      </c>
      <c r="D11" s="42">
        <v>20</v>
      </c>
      <c r="E11" s="69"/>
      <c r="F11" s="44"/>
      <c r="G11" s="46">
        <v>9.6064814814814815E-3</v>
      </c>
      <c r="H11" s="93">
        <v>9.6064814814814815E-3</v>
      </c>
      <c r="I11" s="69"/>
      <c r="J11" s="44"/>
      <c r="K11" s="44"/>
      <c r="L11" s="46">
        <v>1.0474537037037037E-2</v>
      </c>
      <c r="M11" s="68">
        <v>1.0474537037037037E-2</v>
      </c>
      <c r="N11" s="43">
        <v>2.0081018518518519E-2</v>
      </c>
      <c r="O11" s="117">
        <f t="shared" si="0"/>
        <v>65.417867435158485</v>
      </c>
      <c r="P11" s="44">
        <v>5</v>
      </c>
      <c r="Q11" s="117">
        <f t="shared" si="1"/>
        <v>152.86343612334804</v>
      </c>
      <c r="R11" s="42"/>
    </row>
    <row r="12" spans="1:18" ht="26.25">
      <c r="A12" s="31">
        <v>6</v>
      </c>
      <c r="B12" s="40" t="s">
        <v>42</v>
      </c>
      <c r="C12" s="41" t="s">
        <v>43</v>
      </c>
      <c r="D12" s="42">
        <v>6</v>
      </c>
      <c r="E12" s="69"/>
      <c r="F12" s="44"/>
      <c r="G12" s="46">
        <v>1.2974537037037036E-2</v>
      </c>
      <c r="H12" s="93">
        <v>1.2974537037037036E-2</v>
      </c>
      <c r="I12" s="69"/>
      <c r="J12" s="44"/>
      <c r="K12" s="44"/>
      <c r="L12" s="46">
        <v>9.4907407407407406E-3</v>
      </c>
      <c r="M12" s="68">
        <v>9.4907407407407406E-3</v>
      </c>
      <c r="N12" s="43">
        <v>2.2465277777777778E-2</v>
      </c>
      <c r="O12" s="117">
        <f t="shared" si="0"/>
        <v>58.475012879958769</v>
      </c>
      <c r="P12" s="44">
        <v>6</v>
      </c>
      <c r="Q12" s="117">
        <f t="shared" si="1"/>
        <v>171.01321585903088</v>
      </c>
      <c r="R12" s="42"/>
    </row>
    <row r="13" spans="1:18" ht="26.25">
      <c r="A13" s="31">
        <v>7</v>
      </c>
      <c r="B13" s="40" t="s">
        <v>37</v>
      </c>
      <c r="C13" s="41" t="s">
        <v>38</v>
      </c>
      <c r="D13" s="42">
        <v>6</v>
      </c>
      <c r="E13" s="69"/>
      <c r="F13" s="44"/>
      <c r="G13" s="46">
        <v>1.4178240740740741E-2</v>
      </c>
      <c r="H13" s="93">
        <v>1.4178240740740741E-2</v>
      </c>
      <c r="I13" s="69"/>
      <c r="J13" s="44"/>
      <c r="K13" s="44"/>
      <c r="L13" s="46">
        <v>1.3888888888888888E-2</v>
      </c>
      <c r="M13" s="68">
        <v>1.3888888888888888E-2</v>
      </c>
      <c r="N13" s="43">
        <v>2.8067129629629629E-2</v>
      </c>
      <c r="O13" s="117">
        <f t="shared" si="0"/>
        <v>46.804123711340196</v>
      </c>
      <c r="P13" s="44">
        <v>7</v>
      </c>
      <c r="Q13" s="117"/>
      <c r="R13" s="42"/>
    </row>
    <row r="14" spans="1:18" ht="26.25">
      <c r="A14" s="31">
        <v>8</v>
      </c>
      <c r="B14" s="40" t="s">
        <v>39</v>
      </c>
      <c r="C14" s="41" t="s">
        <v>40</v>
      </c>
      <c r="D14" s="42">
        <v>6</v>
      </c>
      <c r="E14" s="69"/>
      <c r="F14" s="44"/>
      <c r="G14" s="46">
        <v>1.3356481481481483E-2</v>
      </c>
      <c r="H14" s="93">
        <v>1.3356481481481483E-2</v>
      </c>
      <c r="I14" s="69">
        <v>1</v>
      </c>
      <c r="J14" s="44">
        <v>2</v>
      </c>
      <c r="K14" s="44"/>
      <c r="L14" s="46">
        <v>1.3888888888888888E-2</v>
      </c>
      <c r="M14" s="68">
        <v>2.7777777777777776E-2</v>
      </c>
      <c r="N14" s="43">
        <v>4.1134259259259259E-2</v>
      </c>
      <c r="O14" s="117">
        <f t="shared" si="0"/>
        <v>31.935846933033197</v>
      </c>
      <c r="P14" s="44">
        <v>8</v>
      </c>
      <c r="Q14" s="117"/>
      <c r="R14" s="42"/>
    </row>
    <row r="15" spans="1:18" ht="26.25">
      <c r="A15" s="31">
        <v>9</v>
      </c>
      <c r="B15" s="40" t="s">
        <v>17</v>
      </c>
      <c r="C15" s="41" t="s">
        <v>18</v>
      </c>
      <c r="D15" s="42">
        <v>20</v>
      </c>
      <c r="E15" s="69"/>
      <c r="F15" s="44"/>
      <c r="G15" s="46">
        <v>1.0081018518518519E-2</v>
      </c>
      <c r="H15" s="93">
        <v>1.0081018518518519E-2</v>
      </c>
      <c r="I15" s="69"/>
      <c r="J15" s="44">
        <v>1</v>
      </c>
      <c r="K15" s="44">
        <v>1</v>
      </c>
      <c r="L15" s="46">
        <v>1.3888888888888888E-2</v>
      </c>
      <c r="M15" s="68">
        <v>3.8194444444444448E-2</v>
      </c>
      <c r="N15" s="43">
        <v>4.8275462962962964E-2</v>
      </c>
      <c r="O15" s="117">
        <f t="shared" si="0"/>
        <v>27.211699832174531</v>
      </c>
      <c r="P15" s="44">
        <v>9</v>
      </c>
      <c r="Q15" s="125"/>
      <c r="R15" s="42"/>
    </row>
    <row r="16" spans="1:18" ht="26.25">
      <c r="A16" s="31">
        <v>10</v>
      </c>
      <c r="B16" s="40" t="s">
        <v>24</v>
      </c>
      <c r="C16" s="41" t="s">
        <v>25</v>
      </c>
      <c r="D16" s="42">
        <v>20</v>
      </c>
      <c r="E16" s="69"/>
      <c r="F16" s="44"/>
      <c r="G16" s="46">
        <v>1.6458333333333332E-2</v>
      </c>
      <c r="H16" s="93">
        <v>1.6458333333333332E-2</v>
      </c>
      <c r="I16" s="69"/>
      <c r="J16" s="44"/>
      <c r="K16" s="44">
        <v>1</v>
      </c>
      <c r="L16" s="46">
        <v>1.2789351851851852E-2</v>
      </c>
      <c r="M16" s="68">
        <v>3.3622685185185186E-2</v>
      </c>
      <c r="N16" s="43">
        <v>5.0081018518518518E-2</v>
      </c>
      <c r="O16" s="117">
        <f t="shared" si="0"/>
        <v>26.230644788537088</v>
      </c>
      <c r="P16" s="44">
        <v>10</v>
      </c>
      <c r="Q16" s="44"/>
      <c r="R16" s="42"/>
    </row>
    <row r="17" spans="1:18" ht="26.25">
      <c r="A17" s="31">
        <v>11</v>
      </c>
      <c r="B17" s="40" t="s">
        <v>20</v>
      </c>
      <c r="C17" s="41" t="s">
        <v>21</v>
      </c>
      <c r="D17" s="42">
        <v>4</v>
      </c>
      <c r="E17" s="69">
        <v>5</v>
      </c>
      <c r="F17" s="44">
        <v>12</v>
      </c>
      <c r="G17" s="46">
        <v>1.7361111111111112E-2</v>
      </c>
      <c r="H17" s="93">
        <v>9.375E-2</v>
      </c>
      <c r="I17" s="69"/>
      <c r="J17" s="44"/>
      <c r="K17" s="44"/>
      <c r="L17" s="46">
        <v>7.905092592592592E-3</v>
      </c>
      <c r="M17" s="68">
        <v>7.905092592592592E-3</v>
      </c>
      <c r="N17" s="43">
        <v>0.10165509259259259</v>
      </c>
      <c r="O17" s="117">
        <f t="shared" si="0"/>
        <v>12.922691563247179</v>
      </c>
      <c r="P17" s="44">
        <v>11</v>
      </c>
      <c r="Q17" s="44"/>
      <c r="R17" s="42"/>
    </row>
    <row r="18" spans="1:18" ht="26.25">
      <c r="A18" s="31">
        <v>12</v>
      </c>
      <c r="B18" s="40" t="s">
        <v>22</v>
      </c>
      <c r="C18" s="41" t="s">
        <v>23</v>
      </c>
      <c r="D18" s="42">
        <v>20</v>
      </c>
      <c r="E18" s="69">
        <v>4</v>
      </c>
      <c r="F18" s="44">
        <v>9</v>
      </c>
      <c r="G18" s="46">
        <v>1.7361111111111112E-2</v>
      </c>
      <c r="H18" s="93">
        <v>7.6388888888888895E-2</v>
      </c>
      <c r="I18" s="69"/>
      <c r="J18" s="44"/>
      <c r="K18" s="44">
        <v>1</v>
      </c>
      <c r="L18" s="46">
        <v>1.3217592592592593E-2</v>
      </c>
      <c r="M18" s="68">
        <v>3.4050925925925929E-2</v>
      </c>
      <c r="N18" s="43">
        <v>0.11043981481481482</v>
      </c>
      <c r="O18" s="117">
        <f t="shared" si="0"/>
        <v>11.894780968350448</v>
      </c>
      <c r="P18" s="44">
        <v>12</v>
      </c>
      <c r="Q18" s="44"/>
      <c r="R18" s="42"/>
    </row>
    <row r="19" spans="1:18" ht="26.25">
      <c r="A19" s="31">
        <v>13</v>
      </c>
      <c r="B19" s="40" t="s">
        <v>85</v>
      </c>
      <c r="C19" s="41" t="s">
        <v>5</v>
      </c>
      <c r="D19" s="42">
        <v>11</v>
      </c>
      <c r="E19" s="69"/>
      <c r="F19" s="44"/>
      <c r="G19" s="106" t="s">
        <v>52</v>
      </c>
      <c r="H19" s="107" t="s">
        <v>52</v>
      </c>
      <c r="I19" s="69"/>
      <c r="J19" s="44"/>
      <c r="K19" s="44"/>
      <c r="L19" s="46">
        <v>6.7013888888888887E-3</v>
      </c>
      <c r="M19" s="68">
        <v>6.7013888888888887E-3</v>
      </c>
      <c r="N19" s="108" t="s">
        <v>52</v>
      </c>
      <c r="O19" s="125"/>
      <c r="P19" s="44">
        <v>13</v>
      </c>
      <c r="Q19" s="161" t="s">
        <v>88</v>
      </c>
      <c r="R19" s="162"/>
    </row>
    <row r="20" spans="1:18">
      <c r="A20" s="84" t="s">
        <v>66</v>
      </c>
      <c r="B20" s="73"/>
      <c r="C20" s="73"/>
      <c r="D20" s="73">
        <f>SUM(D7:D12)*2</f>
        <v>444</v>
      </c>
      <c r="E20" s="73"/>
      <c r="F20" s="73"/>
      <c r="G20" s="73" t="s">
        <v>64</v>
      </c>
      <c r="H20" s="73"/>
      <c r="I20" s="73"/>
      <c r="J20" s="73"/>
      <c r="K20" s="73"/>
      <c r="L20" s="73" t="s">
        <v>65</v>
      </c>
      <c r="M20" s="73"/>
      <c r="N20" s="73"/>
      <c r="O20" s="73"/>
      <c r="P20" s="73"/>
      <c r="Q20" s="73"/>
      <c r="R20" s="73"/>
    </row>
    <row r="21" spans="1:18">
      <c r="A21" s="100" t="s">
        <v>72</v>
      </c>
      <c r="B21" s="101" t="s">
        <v>75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</row>
    <row r="22" spans="1:18">
      <c r="A22" s="100" t="s">
        <v>73</v>
      </c>
      <c r="B22" s="101" t="s">
        <v>74</v>
      </c>
      <c r="C22" s="3"/>
      <c r="D22" s="85"/>
      <c r="E22" s="85"/>
      <c r="F22" s="86"/>
      <c r="G22" s="87"/>
      <c r="H22" s="86"/>
      <c r="I22" s="73"/>
      <c r="J22" s="73"/>
      <c r="K22" s="73"/>
      <c r="L22" s="73"/>
      <c r="M22" s="73"/>
      <c r="N22" s="73"/>
      <c r="O22" s="73"/>
      <c r="P22" s="73"/>
      <c r="Q22" s="73"/>
      <c r="R22" s="73"/>
    </row>
    <row r="23" spans="1:18">
      <c r="A23" s="88" t="s">
        <v>77</v>
      </c>
      <c r="B23" s="85"/>
      <c r="C23" s="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</row>
    <row r="24" spans="1:18">
      <c r="A24" s="88" t="s">
        <v>99</v>
      </c>
      <c r="B24" s="88"/>
      <c r="C24" s="7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</row>
    <row r="25" spans="1:18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</row>
  </sheetData>
  <autoFilter ref="A5:O6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</autoFilter>
  <mergeCells count="14">
    <mergeCell ref="B1:P1"/>
    <mergeCell ref="A5:A6"/>
    <mergeCell ref="B5:B6"/>
    <mergeCell ref="C5:C6"/>
    <mergeCell ref="D5:D6"/>
    <mergeCell ref="E5:H5"/>
    <mergeCell ref="I5:M5"/>
    <mergeCell ref="N5:N6"/>
    <mergeCell ref="P5:P6"/>
    <mergeCell ref="Q19:R19"/>
    <mergeCell ref="Q5:Q6"/>
    <mergeCell ref="R5:R6"/>
    <mergeCell ref="O5:O6"/>
    <mergeCell ref="A3:R3"/>
  </mergeCells>
  <pageMargins left="0.51181102362204722" right="0.51181102362204722" top="0.55118110236220474" bottom="0.55118110236220474" header="0.31496062992125984" footer="0.31496062992125984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Спецпр СМЕШ</vt:lpstr>
      <vt:lpstr>Спецпр МУЖ</vt:lpstr>
      <vt:lpstr>Скалы СМЕШ</vt:lpstr>
      <vt:lpstr>Скалы МУЖ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Ступаков</cp:lastModifiedBy>
  <cp:lastPrinted>2011-05-30T10:01:32Z</cp:lastPrinted>
  <dcterms:created xsi:type="dcterms:W3CDTF">2011-05-22T09:22:07Z</dcterms:created>
  <dcterms:modified xsi:type="dcterms:W3CDTF">2011-06-02T07:42:21Z</dcterms:modified>
</cp:coreProperties>
</file>