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0" windowWidth="19440" windowHeight="12735" activeTab="0"/>
  </bookViews>
  <sheets>
    <sheet name="КАЯК-М Ч" sheetId="1" r:id="rId1"/>
    <sheet name="КАЯК-М П" sheetId="2" r:id="rId2"/>
    <sheet name="КАЯК-Ж Ч" sheetId="3" r:id="rId3"/>
    <sheet name="КАЯК-Ж П" sheetId="4" r:id="rId4"/>
    <sheet name="БАЙДА-М Ч" sheetId="5" r:id="rId5"/>
    <sheet name="БАЙДА-М П" sheetId="6" r:id="rId6"/>
    <sheet name="БАЙДА-СМ Ч" sheetId="7" r:id="rId7"/>
    <sheet name="БАЙДА-СМ П" sheetId="8" r:id="rId8"/>
    <sheet name="Ком_гонка Ч" sheetId="9" r:id="rId9"/>
    <sheet name="Ком_гонка П" sheetId="10" r:id="rId10"/>
    <sheet name="КАТЫ-М Ч" sheetId="11" r:id="rId11"/>
    <sheet name="КАТЫ-М П" sheetId="12" r:id="rId12"/>
    <sheet name="КАТЫ-СМ Ч" sheetId="13" r:id="rId13"/>
    <sheet name="КАТЫ-СМ П" sheetId="14" r:id="rId14"/>
    <sheet name="КОМ_ЗАЧЕТ Ч" sheetId="15" r:id="rId15"/>
    <sheet name="КОМ-ЗАЧЕТ П" sheetId="16" r:id="rId16"/>
    <sheet name="Муниц_ЗАЧЕТ Ч" sheetId="17" r:id="rId17"/>
    <sheet name="Муниц_ЗАЧЕТ П" sheetId="18" r:id="rId18"/>
  </sheets>
  <definedNames/>
  <calcPr fullCalcOnLoad="1"/>
</workbook>
</file>

<file path=xl/comments1.xml><?xml version="1.0" encoding="utf-8"?>
<comments xmlns="http://schemas.openxmlformats.org/spreadsheetml/2006/main">
  <authors>
    <author>KateVol</author>
  </authors>
  <commentList>
    <comment ref="T6" authorId="0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11.xml><?xml version="1.0" encoding="utf-8"?>
<comments xmlns="http://schemas.openxmlformats.org/spreadsheetml/2006/main">
  <authors>
    <author>KateVol</author>
  </authors>
  <commentList>
    <comment ref="S5" authorId="0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12.xml><?xml version="1.0" encoding="utf-8"?>
<comments xmlns="http://schemas.openxmlformats.org/spreadsheetml/2006/main">
  <authors>
    <author>KateVol</author>
  </authors>
  <commentList>
    <comment ref="S5" authorId="0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13.xml><?xml version="1.0" encoding="utf-8"?>
<comments xmlns="http://schemas.openxmlformats.org/spreadsheetml/2006/main">
  <authors>
    <author>KateVol</author>
  </authors>
  <commentList>
    <comment ref="S5" authorId="0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14.xml><?xml version="1.0" encoding="utf-8"?>
<comments xmlns="http://schemas.openxmlformats.org/spreadsheetml/2006/main">
  <authors>
    <author>KateVol</author>
  </authors>
  <commentList>
    <comment ref="S5" authorId="0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15.xml><?xml version="1.0" encoding="utf-8"?>
<comments xmlns="http://schemas.openxmlformats.org/spreadsheetml/2006/main">
  <authors>
    <author>KateVol</author>
  </authors>
  <commentList>
    <comment ref="L7" authorId="0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16.xml><?xml version="1.0" encoding="utf-8"?>
<comments xmlns="http://schemas.openxmlformats.org/spreadsheetml/2006/main">
  <authors>
    <author>KateVol</author>
  </authors>
  <commentList>
    <comment ref="L7" authorId="0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17.xml><?xml version="1.0" encoding="utf-8"?>
<comments xmlns="http://schemas.openxmlformats.org/spreadsheetml/2006/main">
  <authors>
    <author>KateVol</author>
  </authors>
  <commentList>
    <comment ref="R7" authorId="0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18.xml><?xml version="1.0" encoding="utf-8"?>
<comments xmlns="http://schemas.openxmlformats.org/spreadsheetml/2006/main">
  <authors>
    <author>KateVol</author>
  </authors>
  <commentList>
    <comment ref="R7" authorId="0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2.xml><?xml version="1.0" encoding="utf-8"?>
<comments xmlns="http://schemas.openxmlformats.org/spreadsheetml/2006/main">
  <authors>
    <author>KateVol</author>
  </authors>
  <commentList>
    <comment ref="T6" authorId="0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3.xml><?xml version="1.0" encoding="utf-8"?>
<comments xmlns="http://schemas.openxmlformats.org/spreadsheetml/2006/main">
  <authors>
    <author>KateVol</author>
  </authors>
  <commentList>
    <comment ref="T6" authorId="0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4.xml><?xml version="1.0" encoding="utf-8"?>
<comments xmlns="http://schemas.openxmlformats.org/spreadsheetml/2006/main">
  <authors>
    <author>KateVol</author>
  </authors>
  <commentList>
    <comment ref="T6" authorId="0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5.xml><?xml version="1.0" encoding="utf-8"?>
<comments xmlns="http://schemas.openxmlformats.org/spreadsheetml/2006/main">
  <authors>
    <author>KateVol</author>
  </authors>
  <commentList>
    <comment ref="S6" authorId="0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6.xml><?xml version="1.0" encoding="utf-8"?>
<comments xmlns="http://schemas.openxmlformats.org/spreadsheetml/2006/main">
  <authors>
    <author>KateVol</author>
  </authors>
  <commentList>
    <comment ref="S6" authorId="0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7.xml><?xml version="1.0" encoding="utf-8"?>
<comments xmlns="http://schemas.openxmlformats.org/spreadsheetml/2006/main">
  <authors>
    <author>KateVol</author>
  </authors>
  <commentList>
    <comment ref="S6" authorId="0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8.xml><?xml version="1.0" encoding="utf-8"?>
<comments xmlns="http://schemas.openxmlformats.org/spreadsheetml/2006/main">
  <authors>
    <author>KateVol</author>
  </authors>
  <commentList>
    <comment ref="S6" authorId="0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sharedStrings.xml><?xml version="1.0" encoding="utf-8"?>
<sst xmlns="http://schemas.openxmlformats.org/spreadsheetml/2006/main" count="1692" uniqueCount="293">
  <si>
    <t xml:space="preserve">МОСКОВСКАЯ ОБЛАСТНАЯ ОБЩЕСТВЕННАЯ ОРГАНИЗАЦИЯ
 "РЕГИОНАЛЬНАЯ СПОРТИВНАЯ ФЕДЕРАЦИЯ СПОРТИВНОГО ТУРИЗМА"
</t>
  </si>
  <si>
    <t xml:space="preserve">ОТКРЫТЫЙ ЧЕМПИОНАТ МОСКОВСКОЙ ОБЛАСТИ ПО СПОРТИВНОМУ ТУРИЗМУ, ДИСТАНЦИИ ВОДНЫЕ
</t>
  </si>
  <si>
    <t>№ п/п</t>
  </si>
  <si>
    <t>Команда</t>
  </si>
  <si>
    <t>№ группы</t>
  </si>
  <si>
    <t>Территория</t>
  </si>
  <si>
    <t>Состав</t>
  </si>
  <si>
    <t>Ермачихин Илья(II), Сиянов Кирилл(II), Звягинцев-Литкенс Владимир(II), Петруновская Диана(II), Лямичев Алексей(II)</t>
  </si>
  <si>
    <t>Звездочка-1</t>
  </si>
  <si>
    <t>г. Сергиев Посад</t>
  </si>
  <si>
    <t>РКТ-1</t>
  </si>
  <si>
    <t>г.Раменское</t>
  </si>
  <si>
    <t>Звездочка-2</t>
  </si>
  <si>
    <t>РКТ-2</t>
  </si>
  <si>
    <t>каяк</t>
  </si>
  <si>
    <t>Экипаж</t>
  </si>
  <si>
    <t>Время старта</t>
  </si>
  <si>
    <t>Штрафы на воротах</t>
  </si>
  <si>
    <t>Время финиша</t>
  </si>
  <si>
    <t>г. Серпухов</t>
  </si>
  <si>
    <t>г. Раменское</t>
  </si>
  <si>
    <t>ФСТ           г.Серпухова</t>
  </si>
  <si>
    <t>Горбачев Владислав(2ю), Палтусов Андрей(3ю), Кокорева Екатерина(3ю), Смолин Алексей(3ю), Жданов Денис(2ю)</t>
  </si>
  <si>
    <t>Сумма штрафных баллоб</t>
  </si>
  <si>
    <t>Время прохождения дистанции</t>
  </si>
  <si>
    <t>Результат</t>
  </si>
  <si>
    <t>Место</t>
  </si>
  <si>
    <t>Очки в командный зачет</t>
  </si>
  <si>
    <t>Штрафное время</t>
  </si>
  <si>
    <t>байдарка 1</t>
  </si>
  <si>
    <t>байдарка 2</t>
  </si>
  <si>
    <t>20-22 апреля 2012 г.                                                                                                                                                                                                правый берег р. Веля, Сергиево-Посадский район</t>
  </si>
  <si>
    <t xml:space="preserve">ОТКРЫТОЕ ПЕРВЕНСТВО МОСКОВСКОЙ ОБЛАСТИ ПО СПОРТИВНОМУ ТУРИЗМУ, ДИСТАНЦИИ ВОДНЫЕ
</t>
  </si>
  <si>
    <t>МОСКОВСКАЯ ОБЛАСТНАЯ ОБЩЕСТВЕННАЯ ОРГАНИЗАЦИЯ
 "РЕГИОНАЛЬНАЯ СПОРТИВНАЯ ФЕДЕРАЦИЯ СПОРТИВНОГО ТУРИЗМА"</t>
  </si>
  <si>
    <t>ОТКРЫТЫЙ ЧЕМПИОНАТ МОСКОВСКОЙ ОБЛАСТИ ПО СПОРТИВНОМУ ТУРИЗМУ, ДИСТАНЦИИ ВОДНЫЕ</t>
  </si>
  <si>
    <t>20-22 апреля 2012 г.</t>
  </si>
  <si>
    <t>правый берег р. Веля, Сергиево-Посадский район</t>
  </si>
  <si>
    <t>Номер участника</t>
  </si>
  <si>
    <t>Участник</t>
  </si>
  <si>
    <t>Год</t>
  </si>
  <si>
    <t>Разряд</t>
  </si>
  <si>
    <t>Номер чипа</t>
  </si>
  <si>
    <t>Примечание</t>
  </si>
  <si>
    <t>Связка ворот 1-4</t>
  </si>
  <si>
    <t>Связка ворот 5-6</t>
  </si>
  <si>
    <t>Связка ворот7-8</t>
  </si>
  <si>
    <t>Связка ворот 9-14</t>
  </si>
  <si>
    <t>Связка ворот 15-16</t>
  </si>
  <si>
    <t>Ворота 17</t>
  </si>
  <si>
    <t>Время на дистанции</t>
  </si>
  <si>
    <t>кол-во снятий</t>
  </si>
  <si>
    <t>Сумма отсечек (мин:сек)</t>
  </si>
  <si>
    <t>Штрафное время на этапах</t>
  </si>
  <si>
    <t>Штрафной временной эквивалент за снятия с этапов</t>
  </si>
  <si>
    <t>Штрафное время за отсутствие отметки SI</t>
  </si>
  <si>
    <t>% от результата победителя</t>
  </si>
  <si>
    <t>Выполненный норматив</t>
  </si>
  <si>
    <t>7.2</t>
  </si>
  <si>
    <t/>
  </si>
  <si>
    <t>15.2</t>
  </si>
  <si>
    <t>15.1</t>
  </si>
  <si>
    <t>3.1</t>
  </si>
  <si>
    <t>Гольдис Артём</t>
  </si>
  <si>
    <t>II</t>
  </si>
  <si>
    <t>КВТ МГУ</t>
  </si>
  <si>
    <t>Москва</t>
  </si>
  <si>
    <t>1.2</t>
  </si>
  <si>
    <t>Алексеева Анна</t>
  </si>
  <si>
    <t>I</t>
  </si>
  <si>
    <t>1.4</t>
  </si>
  <si>
    <t>Филиппова Татьяна</t>
  </si>
  <si>
    <t>2ю</t>
  </si>
  <si>
    <t>4.2</t>
  </si>
  <si>
    <t>Петруновская Диана</t>
  </si>
  <si>
    <t>ФСТ г. Серпухова</t>
  </si>
  <si>
    <t>2.2</t>
  </si>
  <si>
    <t>1.1</t>
  </si>
  <si>
    <t>Голубович Андрей</t>
  </si>
  <si>
    <t>1.8</t>
  </si>
  <si>
    <t>Смирнов Кирилл</t>
  </si>
  <si>
    <t>3ю</t>
  </si>
  <si>
    <t>2.1</t>
  </si>
  <si>
    <t>Торопов Александр</t>
  </si>
  <si>
    <t>4.1</t>
  </si>
  <si>
    <t>Звягинцев-Литкенс Владимир</t>
  </si>
  <si>
    <t>1.3</t>
  </si>
  <si>
    <t>Ванин Артем</t>
  </si>
  <si>
    <t>III</t>
  </si>
  <si>
    <t>1.6</t>
  </si>
  <si>
    <t>Михайлов Иван</t>
  </si>
  <si>
    <t>1.7</t>
  </si>
  <si>
    <t>Варфоломеев Виктор</t>
  </si>
  <si>
    <t>1.5</t>
  </si>
  <si>
    <t>Лукъянов Роман</t>
  </si>
  <si>
    <t>4.5</t>
  </si>
  <si>
    <t>Ермачихин Илья</t>
  </si>
  <si>
    <t>11.4</t>
  </si>
  <si>
    <t>Жданов Денис</t>
  </si>
  <si>
    <t>11.1</t>
  </si>
  <si>
    <t>Смолин Алексей</t>
  </si>
  <si>
    <t>11.2</t>
  </si>
  <si>
    <t>Кокорева Екатерина</t>
  </si>
  <si>
    <t>11.6</t>
  </si>
  <si>
    <t>Суханова Полина</t>
  </si>
  <si>
    <t>11.3</t>
  </si>
  <si>
    <t>Горбачев Владислав</t>
  </si>
  <si>
    <t>сн</t>
  </si>
  <si>
    <t>не фин</t>
  </si>
  <si>
    <t>11.5</t>
  </si>
  <si>
    <t>Палтусов Андрей</t>
  </si>
  <si>
    <t>Прохождение дистанции
(штрафные баллы и снятия с этапов)</t>
  </si>
  <si>
    <t>Коробкин Александр</t>
  </si>
  <si>
    <t>Пилько Евгений</t>
  </si>
  <si>
    <t>Клейман Юлия</t>
  </si>
  <si>
    <t>Номер одного из участников</t>
  </si>
  <si>
    <t>Номер связки</t>
  </si>
  <si>
    <t>Связка ворот 7-8</t>
  </si>
  <si>
    <t>2.3</t>
  </si>
  <si>
    <t>2.5_2.3</t>
  </si>
  <si>
    <t xml:space="preserve">
</t>
  </si>
  <si>
    <t>4.1_4.6</t>
  </si>
  <si>
    <t>4.3</t>
  </si>
  <si>
    <t>4.5_4.3</t>
  </si>
  <si>
    <t>Ермачихин Илья(II),
Сиянов Кирилл(II)</t>
  </si>
  <si>
    <t>1.3_1.7</t>
  </si>
  <si>
    <t>1.1_1.2</t>
  </si>
  <si>
    <t>2.4</t>
  </si>
  <si>
    <t>2.6_2.4</t>
  </si>
  <si>
    <t>4.2_4.4</t>
  </si>
  <si>
    <t>1.6_1.4_11.4</t>
  </si>
  <si>
    <t xml:space="preserve">
</t>
  </si>
  <si>
    <t>11.3_11.5</t>
  </si>
  <si>
    <t>Горбачев Владислав(2ю),
Палтусов Андрей(3ю)</t>
  </si>
  <si>
    <t>15.9</t>
  </si>
  <si>
    <t>15.9_15.12</t>
  </si>
  <si>
    <t>15.11</t>
  </si>
  <si>
    <t>15.10_15.11</t>
  </si>
  <si>
    <t xml:space="preserve">Прохождение дистанции
</t>
  </si>
  <si>
    <t>Состав экипажа</t>
  </si>
  <si>
    <t>Ванин Артем(III),
Варфоломеев Виктор(III)</t>
  </si>
  <si>
    <t>Звягинцев-Литкенс Владимир(II),
Филлипов Игорь(б/р)</t>
  </si>
  <si>
    <t>Сотников Артем(I),
Корноухов Алексей(I)</t>
  </si>
  <si>
    <t>Лучший результат</t>
  </si>
  <si>
    <t xml:space="preserve">По п. II 10в ЕВСК разряды не присваиваются </t>
  </si>
  <si>
    <t>Главный судья_________________________ /В. И. Васюкин, СС1К, г. Сергиев Посад/</t>
  </si>
  <si>
    <t>Главный секретарь _____________________ /А. В. Зайцева, СС2К, г. Сергиев Посад/</t>
  </si>
  <si>
    <t>ОТКРЫТОЕ ПЕРВЕНСТВО МОСКОВСКОЙ ОБЛАСТИ ПО СПОРТИВНОМУ ТУРИЗМУ, ДИСТАНЦИИ ВОДНЫЕ</t>
  </si>
  <si>
    <t>Кравец Александр(I),
Загорная Алена(I)</t>
  </si>
  <si>
    <t>Петруновская Диана(б/р),
Лямичев Алексей(II)</t>
  </si>
  <si>
    <t>Краев Сергей(б/р),
Котик Валерия(б/р)</t>
  </si>
  <si>
    <t>№ команды</t>
  </si>
  <si>
    <t>каяк м</t>
  </si>
  <si>
    <t>каяк ж</t>
  </si>
  <si>
    <t>байдарка м</t>
  </si>
  <si>
    <t>байдарка см</t>
  </si>
  <si>
    <t>командная гонка</t>
  </si>
  <si>
    <t>катамаран-2</t>
  </si>
  <si>
    <t>Место/очки в командный зачет</t>
  </si>
  <si>
    <t>Сумма баллов</t>
  </si>
  <si>
    <t>1</t>
  </si>
  <si>
    <t>2</t>
  </si>
  <si>
    <t>3</t>
  </si>
  <si>
    <t>4</t>
  </si>
  <si>
    <t>11</t>
  </si>
  <si>
    <t>15</t>
  </si>
  <si>
    <t>г. Москва</t>
  </si>
  <si>
    <t>МОСКОВСКАЯ ОБЛАСТНАЯ ОБЩЕСТВЕННАЯ ОРГАНИЗАЦИЯ "РЕГИОНАЛЬНАЯ СПОРТИВНАЯ ФЕДЕРАЦИЯ СПОРТИВНОГО ТУРИЗМА"</t>
  </si>
  <si>
    <t>Состав связки</t>
  </si>
  <si>
    <t>Связка ворот 3-4</t>
  </si>
  <si>
    <t>Связка ворот 5-7</t>
  </si>
  <si>
    <t>Ворота 8</t>
  </si>
  <si>
    <t>Ворота 9</t>
  </si>
  <si>
    <t>Ворота 10</t>
  </si>
  <si>
    <t>Ворота 11</t>
  </si>
  <si>
    <t>Ворота 12</t>
  </si>
  <si>
    <t>Ворота 13</t>
  </si>
  <si>
    <t>Ворота 14</t>
  </si>
  <si>
    <t>15.1_15.11</t>
  </si>
  <si>
    <t>3.1_3.11</t>
  </si>
  <si>
    <t>Григорьев Петр(б/р),
Довольнов Дмитрий(б/р)</t>
  </si>
  <si>
    <t>2.2_2.21</t>
  </si>
  <si>
    <t>11.1_11.11</t>
  </si>
  <si>
    <t>Жданов Денис(3ю),
Смолин Алексей(1ю)</t>
  </si>
  <si>
    <t>4.11_4.1</t>
  </si>
  <si>
    <t>Сиянов Кирилл(II),
Звягинцев-Литкенс Владимир(II)</t>
  </si>
  <si>
    <t>2.1_2.11</t>
  </si>
  <si>
    <t>4.2_4.21</t>
  </si>
  <si>
    <t>Лямичев Алексей(II),
Филлипов Игорь(б/р)</t>
  </si>
  <si>
    <t>1.3_1.31</t>
  </si>
  <si>
    <t>3.3</t>
  </si>
  <si>
    <t>3.3_3.31</t>
  </si>
  <si>
    <t>Гольдис Артём(II),
Стахов Максим(б/р)</t>
  </si>
  <si>
    <t>1.4_1.41</t>
  </si>
  <si>
    <t>11.2_11.21</t>
  </si>
  <si>
    <t>11.3_11.31</t>
  </si>
  <si>
    <t>4.3_4.31</t>
  </si>
  <si>
    <t>Петруновская Диана(б/р),
Ермачихин Илья(II)</t>
  </si>
  <si>
    <t>3.4</t>
  </si>
  <si>
    <t>3.41_3.4</t>
  </si>
  <si>
    <t>1.1_1.11</t>
  </si>
  <si>
    <t>15.21_15.2</t>
  </si>
  <si>
    <t>1.21_1.2</t>
  </si>
  <si>
    <t>3.2</t>
  </si>
  <si>
    <t>3.2_3.21</t>
  </si>
  <si>
    <t>Стахов Максим(б/р),
Грицинина Ольга(б/р)</t>
  </si>
  <si>
    <t>Квалификационный ранг дистанции</t>
  </si>
  <si>
    <t xml:space="preserve">Сумма штрафных баллов </t>
  </si>
  <si>
    <t>Время на дистанции с учетом  штрафа</t>
  </si>
  <si>
    <t>Торопов Александр(1),
Кравец Александр(1)</t>
  </si>
  <si>
    <t>Сотников Артем(1),
Корноухов Алексей(1)</t>
  </si>
  <si>
    <t>Пилько Евгений(б/р),
Краев Сергей(б/р)</t>
  </si>
  <si>
    <t>б/р</t>
  </si>
  <si>
    <t>1ю</t>
  </si>
  <si>
    <t>Время на дистанции с учетом штрафа</t>
  </si>
  <si>
    <t>Кравец Дарья</t>
  </si>
  <si>
    <t>Голубович Андрей(I),
Алексеева Анна(I)</t>
  </si>
  <si>
    <t>Михайлов Иван(II),
Филиппова Татьяна(б/р)</t>
  </si>
  <si>
    <t>Ванин Артем(III), Варфоломеев Виктор(III), Михайлов Иван(II), Голубович Андрей(I), Алексеева Анна(I)</t>
  </si>
  <si>
    <t>Голубович Андрей(I),
Михайлов Иван(II)</t>
  </si>
  <si>
    <t>Смирнов Кирилл(б/р),
Коробкин Александр(б/р)</t>
  </si>
  <si>
    <t>Шемякин Дмитрий</t>
  </si>
  <si>
    <t>Ивановский Посад</t>
  </si>
  <si>
    <t>Сливкин Алексей</t>
  </si>
  <si>
    <t>РКТ-3</t>
  </si>
  <si>
    <t>Рычков Дмитрий</t>
  </si>
  <si>
    <t>17.1</t>
  </si>
  <si>
    <t>Сумма штрафных баллов</t>
  </si>
  <si>
    <t>5.4</t>
  </si>
  <si>
    <t>5.5</t>
  </si>
  <si>
    <t>5.1</t>
  </si>
  <si>
    <t>Мельник Александра</t>
  </si>
  <si>
    <t>17.3</t>
  </si>
  <si>
    <t>Новикова Юлия</t>
  </si>
  <si>
    <t>5.7</t>
  </si>
  <si>
    <t>Можаева Анастасия</t>
  </si>
  <si>
    <t>87</t>
  </si>
  <si>
    <t>Протокол соревнований в дисциплине: "Дистанция - водная - каяк" 3 класса, код ВРВС 0840151811Я                                                                                         МУЖЧИНЫ</t>
  </si>
  <si>
    <t>Протокол соревнований в дисциплине: "Дистанция - водная - каяк" 3 класса, код ВРВС 0840151811Я                                                                                   ЮНИОРЫ/ЮНОШИ</t>
  </si>
  <si>
    <t>Протокол соревнований в дисциплине: "Дистанция - водная - каяк" 3 класса, код ВРВС 0840151811Я                                                                                                      ЖЕНЩИНЫ</t>
  </si>
  <si>
    <t>Протокол соревнований в дисциплине: "Дистанция - водная - каяк" 3 класса, код ВРВС 0840151811Я                       ЮНИОРКИ/ДЕВУШКИ</t>
  </si>
  <si>
    <t>17.5</t>
  </si>
  <si>
    <t>Шклярук Василий(3ю),     Сучилин Александр(2ю)</t>
  </si>
  <si>
    <t>5.6</t>
  </si>
  <si>
    <t>Сальников Константин(II), Ефременков Андрей(II)</t>
  </si>
  <si>
    <t xml:space="preserve">Сумма штрафных баллов  </t>
  </si>
  <si>
    <t xml:space="preserve">Штрафное время </t>
  </si>
  <si>
    <t>Краев Иван(2ю),
Вершинин Семен(б/р)</t>
  </si>
  <si>
    <t>Шклярук Василий(3ю),      Сучилин Александр(2ю)</t>
  </si>
  <si>
    <t>Суханова Полина(3ю),            Жданов Денис(3ю)</t>
  </si>
  <si>
    <t>Кокорева Екатерина(3ю),  Смолин Алексей(1ю)</t>
  </si>
  <si>
    <t>17.2</t>
  </si>
  <si>
    <t>Сутягин Дмитрий(3ю),        Барыкина Юлия(3ю)</t>
  </si>
  <si>
    <t>Рычков Дмитрий(II),         Стебенева Татьяна(II)</t>
  </si>
  <si>
    <t>Протокол соревнований в дисциплине: "Дистанция - водная - байдарка"  3 класса, код ВРВС 0840171811Я                                         ЭКИПАЖИ МУЖСКИЕ</t>
  </si>
  <si>
    <t>Протокол соревнований в дисциплине: "Дистанция - водная - байдарка"  3 класса, код ВРВС 0840171811Я                                                     ЭКИПАЖИ МУЖСКИЕ</t>
  </si>
  <si>
    <t>5.2</t>
  </si>
  <si>
    <t>Дадаева Анастасия(II), Овсянникова Валерия (II)</t>
  </si>
  <si>
    <t>Протокол соревнований в дисциплине: "Дистанция - водная - байдарка"  3 класса, код ВРВС 0840171811Я                                             ЭКИПАЖИ СМЕШАННЫЕ</t>
  </si>
  <si>
    <t>Протокол соревнований в дисциплине: "Дистанция - водная - байдарка"  3 класса, код ВРВС 0840171811Я                                                                         ЭКИПАЖИ СМЕШАННЫЕ</t>
  </si>
  <si>
    <t>Суханова Полина(3ю),           Жданов Денис(3ю)</t>
  </si>
  <si>
    <t>Кокорева Екатерина(3ю),            Смолин Алексей(1ю)</t>
  </si>
  <si>
    <t>РКТ-1-2</t>
  </si>
  <si>
    <t>Филиппова Татьяна(б/р), Лукьяов Роман(III), Смирнов Кирилл(б/р), Суханова Полина(3ю), Коробкин Александр(б/р)</t>
  </si>
  <si>
    <t>Мельник Александра(II), Рычков Дмитрий(II), Шемякин Дмитрий(II), Ефременков Андрей(II), Федоткин Сергей(II)</t>
  </si>
  <si>
    <t>Сливкин Алексей(1ю), Сутягин Дмитрий(3ю), Новикова Юлия(3ю), Шклярук Василий(3ю), Сучилин Александр(2ю)</t>
  </si>
  <si>
    <t>Протокол соревнований
в дисциплине: "Дистанция - водная - командная гонка"  3 класса, код ВРВС 0840201811Я
МУЖЧИНЫ/ЖЕНЩИНЫ</t>
  </si>
  <si>
    <t>Сотников Артем(I), Торопов Александр(I), Загорная Алена(I), Кравец Александр(I), Корноухов Алексей(I)</t>
  </si>
  <si>
    <t>Клейман Юлия(б/р), Пилько Евгений(б/р), Краев Иван(2ю), Краев Сергей(б/р), Котик Валерия(б/р)</t>
  </si>
  <si>
    <t>330</t>
  </si>
  <si>
    <t>Протокол соревнований
в дисциплине: "Дистанция - водная - командная гонка"  3 класса, код ВРВС 0840201811Я
ЮНИОРЫ,ЮНОШИ/ЮНИОРКИ,ДЕВУШКИ</t>
  </si>
  <si>
    <t>Протокол соревнований в дисциплине: "Дистанция - водная - катамаран-2" 3 класса, код ВРВС 0840181811Я                                                                                                                                                         ЭКИПАЖИ МУЖСКИЕ</t>
  </si>
  <si>
    <t>Прохождение дистанции
(штрафные баллы )</t>
  </si>
  <si>
    <t>Шклярук Василий(3ю),                   Сучилин Александр(2ю)</t>
  </si>
  <si>
    <t>Рычков Дмитрий(II),                    Федоткин Сергей(II)</t>
  </si>
  <si>
    <t>Протокол соревнований в дисциплине: "Дистанция - водная - катамаран-2" 3 класса, код ВРВС 0840181811Я                                          ЭКИПАЖИ МУЖСКИЕ</t>
  </si>
  <si>
    <t>Можаева Анастасия(II),          Сальников Константин(II)</t>
  </si>
  <si>
    <t>Сутягин Дмитрий(3ю),                Барыкина Юлия(3ю)</t>
  </si>
  <si>
    <t>Клейман Юлия(б/р),
Котик Валерия(б/р)</t>
  </si>
  <si>
    <t>Бекетова Дарья(б/р),
Гольдис Артём(II)</t>
  </si>
  <si>
    <t>Жданов Денис(3ю),
Кокорева Екатерина(3ю)</t>
  </si>
  <si>
    <t>Протокол соревнований в дисциплине: "Дистанция - водная - катамаран-2" 3 класса, код ВРВС 0840181811Я                                                                                               ЭКИПАЖИ СМЕШАННЫЕ</t>
  </si>
  <si>
    <t xml:space="preserve">Таблица подсчета очков командного зачета </t>
  </si>
  <si>
    <t>Сумма очков</t>
  </si>
  <si>
    <t>ОТКРЫТЫЙ ЧЕМПИОНАТ МОСКОВСКОЙ ОБЛАСТИ ПО СПОРТИВНОМУ ТУРИЗМУ,                                                           ДИСТАНЦИИ ВОДНЫЕ</t>
  </si>
  <si>
    <t>17</t>
  </si>
  <si>
    <t>5</t>
  </si>
  <si>
    <t>ОТКРЫТОЕ ПЕРВЕНСТВО МОСКОВСКОЙ ОБЛАСТИ ПО СПОРТИВНОМУ ТУРИЗМУ,                                                      ДИСТАНЦИИ ВОДНЫЕ</t>
  </si>
  <si>
    <t xml:space="preserve">Таблица подсчета очков зачета муниципальных образований Московской области </t>
  </si>
  <si>
    <t>Муниципальное образование</t>
  </si>
  <si>
    <t>Место, очки в муниципальный зачет</t>
  </si>
  <si>
    <t>катамаран-2 м</t>
  </si>
  <si>
    <t>катамаран-2 см</t>
  </si>
  <si>
    <t>-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</si>
</sst>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400]h:mm:ss\ AM/PM"/>
    <numFmt numFmtId="166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9.5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color indexed="12"/>
      <name val="Tahoma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color indexed="4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color indexed="4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7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72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4" fillId="0" borderId="0" xfId="52" applyFont="1" applyFill="1" applyAlignment="1">
      <alignment horizontal="left"/>
      <protection/>
    </xf>
    <xf numFmtId="0" fontId="18" fillId="0" borderId="0" xfId="52" applyFont="1" applyFill="1">
      <alignment/>
      <protection/>
    </xf>
    <xf numFmtId="0" fontId="18" fillId="0" borderId="0" xfId="52" applyFont="1" applyFill="1" applyAlignment="1">
      <alignment wrapText="1"/>
      <protection/>
    </xf>
    <xf numFmtId="0" fontId="18" fillId="0" borderId="0" xfId="52" applyFont="1" applyFill="1" applyAlignment="1">
      <alignment horizontal="center" wrapText="1"/>
      <protection/>
    </xf>
    <xf numFmtId="0" fontId="2" fillId="0" borderId="0" xfId="52" applyFont="1" applyFill="1">
      <alignment/>
      <protection/>
    </xf>
    <xf numFmtId="45" fontId="2" fillId="0" borderId="0" xfId="52" applyNumberFormat="1" applyFont="1" applyFill="1">
      <alignment/>
      <protection/>
    </xf>
    <xf numFmtId="165" fontId="18" fillId="0" borderId="0" xfId="52" applyNumberFormat="1" applyFont="1" applyFill="1">
      <alignment/>
      <protection/>
    </xf>
    <xf numFmtId="165" fontId="18" fillId="0" borderId="0" xfId="52" applyNumberFormat="1" applyFont="1" applyFill="1" applyAlignment="1">
      <alignment horizontal="center"/>
      <protection/>
    </xf>
    <xf numFmtId="0" fontId="18" fillId="0" borderId="0" xfId="52" applyNumberFormat="1" applyFont="1" applyFill="1" applyAlignment="1">
      <alignment horizontal="center"/>
      <protection/>
    </xf>
    <xf numFmtId="0" fontId="18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0" fontId="20" fillId="0" borderId="0" xfId="52" applyNumberFormat="1" applyFont="1" applyFill="1">
      <alignment/>
      <protection/>
    </xf>
    <xf numFmtId="49" fontId="21" fillId="0" borderId="0" xfId="52" applyNumberFormat="1" applyFont="1" applyFill="1" applyAlignment="1">
      <alignment horizontal="right"/>
      <protection/>
    </xf>
    <xf numFmtId="0" fontId="4" fillId="0" borderId="0" xfId="52" applyFont="1" applyFill="1" applyBorder="1" applyAlignment="1">
      <alignment horizontal="right" vertical="center"/>
      <protection/>
    </xf>
    <xf numFmtId="0" fontId="7" fillId="0" borderId="10" xfId="53" applyNumberFormat="1" applyFont="1" applyFill="1" applyBorder="1" applyAlignment="1">
      <alignment vertical="center"/>
      <protection/>
    </xf>
    <xf numFmtId="0" fontId="18" fillId="0" borderId="12" xfId="52" applyFont="1" applyFill="1" applyBorder="1" applyAlignment="1" applyProtection="1">
      <alignment horizontal="center" vertical="center"/>
      <protection locked="0"/>
    </xf>
    <xf numFmtId="0" fontId="18" fillId="0" borderId="13" xfId="52" applyFont="1" applyFill="1" applyBorder="1" applyAlignment="1" applyProtection="1">
      <alignment horizontal="center" vertical="center"/>
      <protection locked="0"/>
    </xf>
    <xf numFmtId="165" fontId="18" fillId="0" borderId="14" xfId="52" applyNumberFormat="1" applyFont="1" applyFill="1" applyBorder="1" applyAlignment="1" applyProtection="1">
      <alignment horizontal="center" vertical="center"/>
      <protection locked="0"/>
    </xf>
    <xf numFmtId="165" fontId="18" fillId="0" borderId="15" xfId="52" applyNumberFormat="1" applyFont="1" applyFill="1" applyBorder="1" applyAlignment="1">
      <alignment horizontal="center" vertical="center"/>
      <protection/>
    </xf>
    <xf numFmtId="0" fontId="18" fillId="0" borderId="10" xfId="52" applyFont="1" applyFill="1" applyBorder="1" applyAlignment="1" applyProtection="1">
      <alignment horizontal="center" vertical="center"/>
      <protection locked="0"/>
    </xf>
    <xf numFmtId="0" fontId="22" fillId="0" borderId="0" xfId="52" applyFont="1" applyFill="1" applyBorder="1" applyAlignment="1">
      <alignment horizontal="center" vertical="center" wrapText="1"/>
      <protection/>
    </xf>
    <xf numFmtId="49" fontId="18" fillId="0" borderId="0" xfId="52" applyNumberFormat="1" applyFont="1" applyFill="1">
      <alignment/>
      <protection/>
    </xf>
    <xf numFmtId="0" fontId="2" fillId="0" borderId="0" xfId="52" applyFont="1" applyFill="1" applyAlignment="1">
      <alignment wrapText="1"/>
      <protection/>
    </xf>
    <xf numFmtId="0" fontId="18" fillId="0" borderId="0" xfId="52" applyFont="1" applyFill="1" applyBorder="1" applyAlignment="1">
      <alignment wrapText="1"/>
      <protection/>
    </xf>
    <xf numFmtId="0" fontId="2" fillId="0" borderId="0" xfId="52" applyFont="1" applyFill="1" applyBorder="1" applyAlignment="1">
      <alignment wrapText="1"/>
      <protection/>
    </xf>
    <xf numFmtId="0" fontId="20" fillId="0" borderId="0" xfId="52" applyFont="1" applyFill="1" applyAlignment="1">
      <alignment horizontal="center"/>
      <protection/>
    </xf>
    <xf numFmtId="0" fontId="24" fillId="0" borderId="0" xfId="52" applyNumberFormat="1" applyFont="1" applyFill="1">
      <alignment/>
      <protection/>
    </xf>
    <xf numFmtId="0" fontId="20" fillId="0" borderId="0" xfId="52" applyFont="1" applyFill="1">
      <alignment/>
      <protection/>
    </xf>
    <xf numFmtId="0" fontId="25" fillId="0" borderId="0" xfId="52" applyFont="1" applyFill="1" applyAlignment="1">
      <alignment horizontal="left" vertical="center"/>
      <protection/>
    </xf>
    <xf numFmtId="49" fontId="25" fillId="0" borderId="0" xfId="52" applyNumberFormat="1" applyFont="1" applyFill="1" applyBorder="1" applyAlignment="1">
      <alignment wrapText="1"/>
      <protection/>
    </xf>
    <xf numFmtId="0" fontId="25" fillId="0" borderId="0" xfId="52" applyFont="1" applyFill="1" applyBorder="1" applyAlignment="1">
      <alignment wrapText="1"/>
      <protection/>
    </xf>
    <xf numFmtId="0" fontId="25" fillId="0" borderId="0" xfId="52" applyFont="1" applyFill="1" applyBorder="1">
      <alignment/>
      <protection/>
    </xf>
    <xf numFmtId="45" fontId="2" fillId="0" borderId="0" xfId="52" applyNumberFormat="1" applyFont="1" applyFill="1" applyBorder="1">
      <alignment/>
      <protection/>
    </xf>
    <xf numFmtId="21" fontId="25" fillId="0" borderId="0" xfId="52" applyNumberFormat="1" applyFont="1" applyFill="1" applyBorder="1">
      <alignment/>
      <protection/>
    </xf>
    <xf numFmtId="165" fontId="25" fillId="0" borderId="0" xfId="52" applyNumberFormat="1" applyFont="1" applyFill="1" applyBorder="1">
      <alignment/>
      <protection/>
    </xf>
    <xf numFmtId="165" fontId="25" fillId="0" borderId="0" xfId="52" applyNumberFormat="1" applyFont="1" applyFill="1" applyBorder="1" applyAlignment="1">
      <alignment horizontal="center"/>
      <protection/>
    </xf>
    <xf numFmtId="0" fontId="25" fillId="0" borderId="0" xfId="52" applyNumberFormat="1" applyFont="1" applyFill="1" applyBorder="1" applyAlignment="1">
      <alignment horizontal="center"/>
      <protection/>
    </xf>
    <xf numFmtId="0" fontId="25" fillId="0" borderId="0" xfId="52" applyNumberFormat="1" applyFont="1" applyFill="1">
      <alignment/>
      <protection/>
    </xf>
    <xf numFmtId="0" fontId="25" fillId="0" borderId="0" xfId="52" applyFont="1" applyFill="1">
      <alignment/>
      <protection/>
    </xf>
    <xf numFmtId="165" fontId="25" fillId="0" borderId="0" xfId="52" applyNumberFormat="1" applyFont="1" applyFill="1">
      <alignment/>
      <protection/>
    </xf>
    <xf numFmtId="49" fontId="25" fillId="0" borderId="0" xfId="52" applyNumberFormat="1" applyFont="1" applyFill="1">
      <alignment/>
      <protection/>
    </xf>
    <xf numFmtId="0" fontId="18" fillId="0" borderId="0" xfId="52" applyFont="1" applyFill="1" applyAlignment="1">
      <alignment horizontal="left" vertical="center"/>
      <protection/>
    </xf>
    <xf numFmtId="49" fontId="18" fillId="0" borderId="0" xfId="52" applyNumberFormat="1" applyFont="1" applyFill="1" applyAlignment="1">
      <alignment wrapText="1"/>
      <protection/>
    </xf>
    <xf numFmtId="0" fontId="23" fillId="0" borderId="0" xfId="52" applyFont="1" applyFill="1">
      <alignment/>
      <protection/>
    </xf>
    <xf numFmtId="45" fontId="18" fillId="0" borderId="0" xfId="52" applyNumberFormat="1" applyFont="1" applyFill="1">
      <alignment/>
      <protection/>
    </xf>
    <xf numFmtId="0" fontId="7" fillId="0" borderId="11" xfId="53" applyNumberFormat="1" applyFont="1" applyFill="1" applyBorder="1" applyAlignment="1">
      <alignment vertical="center"/>
      <protection/>
    </xf>
    <xf numFmtId="0" fontId="9" fillId="0" borderId="11" xfId="53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 applyProtection="1">
      <alignment horizontal="center" vertical="center"/>
      <protection locked="0"/>
    </xf>
    <xf numFmtId="165" fontId="18" fillId="0" borderId="11" xfId="52" applyNumberFormat="1" applyFont="1" applyFill="1" applyBorder="1" applyAlignment="1" applyProtection="1">
      <alignment horizontal="center" vertical="center"/>
      <protection locked="0"/>
    </xf>
    <xf numFmtId="45" fontId="18" fillId="0" borderId="11" xfId="52" applyNumberFormat="1" applyFont="1" applyFill="1" applyBorder="1" applyAlignment="1">
      <alignment horizontal="center" vertical="center"/>
      <protection/>
    </xf>
    <xf numFmtId="0" fontId="7" fillId="0" borderId="12" xfId="53" applyNumberFormat="1" applyFont="1" applyFill="1" applyBorder="1" applyAlignment="1">
      <alignment vertical="center"/>
      <protection/>
    </xf>
    <xf numFmtId="165" fontId="18" fillId="0" borderId="12" xfId="52" applyNumberFormat="1" applyFont="1" applyFill="1" applyBorder="1" applyAlignment="1" applyProtection="1">
      <alignment horizontal="center" vertical="center"/>
      <protection locked="0"/>
    </xf>
    <xf numFmtId="45" fontId="18" fillId="0" borderId="12" xfId="52" applyNumberFormat="1" applyFont="1" applyFill="1" applyBorder="1" applyAlignment="1">
      <alignment horizontal="center" vertical="center"/>
      <protection/>
    </xf>
    <xf numFmtId="0" fontId="11" fillId="0" borderId="11" xfId="52" applyFont="1" applyFill="1" applyBorder="1" applyAlignment="1" applyProtection="1">
      <alignment horizontal="center" textRotation="90" wrapText="1"/>
      <protection locked="0"/>
    </xf>
    <xf numFmtId="0" fontId="11" fillId="0" borderId="11" xfId="52" applyFont="1" applyFill="1" applyBorder="1" applyAlignment="1" applyProtection="1">
      <alignment horizontal="center" vertical="center" textRotation="90" wrapText="1"/>
      <protection locked="0"/>
    </xf>
    <xf numFmtId="165" fontId="11" fillId="0" borderId="11" xfId="52" applyNumberFormat="1" applyFont="1" applyFill="1" applyBorder="1" applyAlignment="1">
      <alignment horizontal="center" textRotation="90" wrapText="1"/>
      <protection/>
    </xf>
    <xf numFmtId="0" fontId="11" fillId="0" borderId="11" xfId="52" applyNumberFormat="1" applyFont="1" applyFill="1" applyBorder="1" applyAlignment="1">
      <alignment horizontal="center" textRotation="90" wrapText="1"/>
      <protection/>
    </xf>
    <xf numFmtId="0" fontId="11" fillId="0" borderId="11" xfId="52" applyFont="1" applyFill="1" applyBorder="1" applyAlignment="1">
      <alignment horizontal="center" textRotation="90" wrapText="1"/>
      <protection/>
    </xf>
    <xf numFmtId="0" fontId="18" fillId="0" borderId="0" xfId="52" applyFont="1" applyFill="1" applyBorder="1" applyAlignment="1">
      <alignment horizontal="center"/>
      <protection/>
    </xf>
    <xf numFmtId="0" fontId="18" fillId="0" borderId="0" xfId="52" applyFont="1" applyFill="1" applyBorder="1" applyAlignment="1">
      <alignment horizontal="center"/>
      <protection/>
    </xf>
    <xf numFmtId="165" fontId="18" fillId="0" borderId="16" xfId="52" applyNumberFormat="1" applyFont="1" applyFill="1" applyBorder="1" applyAlignment="1" applyProtection="1">
      <alignment horizontal="center" vertical="center"/>
      <protection locked="0"/>
    </xf>
    <xf numFmtId="165" fontId="18" fillId="0" borderId="17" xfId="52" applyNumberFormat="1" applyFont="1" applyFill="1" applyBorder="1" applyAlignment="1">
      <alignment horizontal="center" vertical="center"/>
      <protection/>
    </xf>
    <xf numFmtId="0" fontId="18" fillId="0" borderId="18" xfId="52" applyFont="1" applyFill="1" applyBorder="1" applyAlignment="1" applyProtection="1">
      <alignment horizontal="center" vertical="center"/>
      <protection locked="0"/>
    </xf>
    <xf numFmtId="0" fontId="11" fillId="0" borderId="19" xfId="52" applyFont="1" applyFill="1" applyBorder="1" applyAlignment="1">
      <alignment horizontal="center" textRotation="90" wrapText="1"/>
      <protection/>
    </xf>
    <xf numFmtId="0" fontId="11" fillId="0" borderId="19" xfId="52" applyNumberFormat="1" applyFont="1" applyFill="1" applyBorder="1" applyAlignment="1">
      <alignment horizontal="center" textRotation="90" wrapText="1"/>
      <protection/>
    </xf>
    <xf numFmtId="0" fontId="7" fillId="0" borderId="20" xfId="53" applyNumberFormat="1" applyFont="1" applyFill="1" applyBorder="1" applyAlignment="1">
      <alignment vertical="center"/>
      <protection/>
    </xf>
    <xf numFmtId="165" fontId="18" fillId="0" borderId="16" xfId="52" applyNumberFormat="1" applyFont="1" applyFill="1" applyBorder="1" applyAlignment="1">
      <alignment horizontal="center" vertical="center"/>
      <protection/>
    </xf>
    <xf numFmtId="165" fontId="18" fillId="0" borderId="21" xfId="52" applyNumberFormat="1" applyFont="1" applyFill="1" applyBorder="1" applyAlignment="1">
      <alignment horizontal="center" vertical="center"/>
      <protection/>
    </xf>
    <xf numFmtId="0" fontId="20" fillId="0" borderId="11" xfId="52" applyFont="1" applyFill="1" applyBorder="1" applyAlignment="1" applyProtection="1">
      <alignment horizontal="center" textRotation="90" wrapText="1"/>
      <protection locked="0"/>
    </xf>
    <xf numFmtId="0" fontId="20" fillId="0" borderId="11" xfId="52" applyFont="1" applyFill="1" applyBorder="1" applyAlignment="1" applyProtection="1">
      <alignment horizontal="center" vertical="center" textRotation="90" wrapText="1"/>
      <protection locked="0"/>
    </xf>
    <xf numFmtId="165" fontId="20" fillId="0" borderId="11" xfId="52" applyNumberFormat="1" applyFont="1" applyFill="1" applyBorder="1" applyAlignment="1">
      <alignment horizontal="center" textRotation="90" wrapText="1"/>
      <protection/>
    </xf>
    <xf numFmtId="0" fontId="20" fillId="0" borderId="11" xfId="52" applyNumberFormat="1" applyFont="1" applyFill="1" applyBorder="1" applyAlignment="1">
      <alignment horizontal="center" textRotation="90" wrapText="1"/>
      <protection/>
    </xf>
    <xf numFmtId="0" fontId="20" fillId="0" borderId="11" xfId="52" applyFont="1" applyFill="1" applyBorder="1" applyAlignment="1">
      <alignment horizontal="center" textRotation="90" wrapText="1"/>
      <protection/>
    </xf>
    <xf numFmtId="0" fontId="20" fillId="0" borderId="19" xfId="52" applyFont="1" applyFill="1" applyBorder="1" applyAlignment="1">
      <alignment horizontal="center" textRotation="90" wrapText="1"/>
      <protection/>
    </xf>
    <xf numFmtId="0" fontId="20" fillId="0" borderId="19" xfId="52" applyNumberFormat="1" applyFont="1" applyFill="1" applyBorder="1" applyAlignment="1">
      <alignment horizontal="center" textRotation="90" wrapText="1"/>
      <protection/>
    </xf>
    <xf numFmtId="0" fontId="18" fillId="0" borderId="0" xfId="52" applyFont="1" applyFill="1" applyBorder="1" applyAlignment="1">
      <alignment horizontal="center"/>
      <protection/>
    </xf>
    <xf numFmtId="0" fontId="11" fillId="0" borderId="0" xfId="52" applyFont="1" applyFill="1" applyBorder="1" applyAlignment="1">
      <alignment vertical="center" wrapText="1"/>
      <protection/>
    </xf>
    <xf numFmtId="0" fontId="11" fillId="0" borderId="0" xfId="52" applyNumberFormat="1" applyFont="1" applyFill="1" applyBorder="1" applyAlignment="1">
      <alignment horizontal="center" textRotation="90" wrapText="1"/>
      <protection/>
    </xf>
    <xf numFmtId="0" fontId="11" fillId="0" borderId="0" xfId="52" applyFont="1" applyFill="1" applyBorder="1" applyAlignment="1">
      <alignment horizontal="center" textRotation="90" wrapText="1"/>
      <protection/>
    </xf>
    <xf numFmtId="0" fontId="18" fillId="0" borderId="0" xfId="52" applyNumberFormat="1" applyFont="1" applyFill="1" applyBorder="1" applyAlignment="1">
      <alignment horizontal="center" vertical="center"/>
      <protection/>
    </xf>
    <xf numFmtId="45" fontId="18" fillId="0" borderId="0" xfId="52" applyNumberFormat="1" applyFont="1" applyFill="1" applyBorder="1" applyAlignment="1">
      <alignment horizontal="center" vertical="center"/>
      <protection/>
    </xf>
    <xf numFmtId="0" fontId="18" fillId="0" borderId="0" xfId="52" applyFont="1" applyFill="1" applyBorder="1">
      <alignment/>
      <protection/>
    </xf>
    <xf numFmtId="0" fontId="11" fillId="0" borderId="11" xfId="52" applyFont="1" applyFill="1" applyBorder="1" applyAlignment="1" applyProtection="1">
      <alignment horizontal="center" wrapText="1"/>
      <protection locked="0"/>
    </xf>
    <xf numFmtId="0" fontId="9" fillId="0" borderId="22" xfId="53" applyNumberFormat="1" applyFont="1" applyFill="1" applyBorder="1" applyAlignment="1">
      <alignment horizontal="center" vertical="center" wrapText="1"/>
      <protection/>
    </xf>
    <xf numFmtId="0" fontId="18" fillId="0" borderId="15" xfId="52" applyFont="1" applyFill="1" applyBorder="1" applyAlignment="1" applyProtection="1">
      <alignment horizontal="center" vertical="center"/>
      <protection locked="0"/>
    </xf>
    <xf numFmtId="0" fontId="18" fillId="0" borderId="23" xfId="52" applyFont="1" applyFill="1" applyBorder="1" applyAlignment="1" applyProtection="1">
      <alignment horizontal="center" vertical="center"/>
      <protection locked="0"/>
    </xf>
    <xf numFmtId="0" fontId="18" fillId="0" borderId="22" xfId="52" applyFont="1" applyFill="1" applyBorder="1" applyAlignment="1" applyProtection="1">
      <alignment horizontal="center" vertical="center"/>
      <protection locked="0"/>
    </xf>
    <xf numFmtId="165" fontId="11" fillId="0" borderId="18" xfId="52" applyNumberFormat="1" applyFont="1" applyFill="1" applyBorder="1" applyAlignment="1">
      <alignment vertical="center" wrapText="1"/>
      <protection/>
    </xf>
    <xf numFmtId="0" fontId="18" fillId="0" borderId="0" xfId="52" applyFont="1" applyFill="1" applyAlignment="1">
      <alignment/>
      <protection/>
    </xf>
    <xf numFmtId="0" fontId="13" fillId="0" borderId="24" xfId="52" applyFont="1" applyFill="1" applyBorder="1" applyAlignment="1">
      <alignment vertical="center" wrapText="1"/>
      <protection/>
    </xf>
    <xf numFmtId="165" fontId="4" fillId="0" borderId="0" xfId="52" applyNumberFormat="1" applyFont="1" applyFill="1" applyAlignment="1">
      <alignment horizontal="right"/>
      <protection/>
    </xf>
    <xf numFmtId="0" fontId="18" fillId="0" borderId="17" xfId="52" applyFont="1" applyFill="1" applyBorder="1" applyAlignment="1" applyProtection="1">
      <alignment horizontal="center" vertical="center"/>
      <protection locked="0"/>
    </xf>
    <xf numFmtId="0" fontId="18" fillId="0" borderId="20" xfId="52" applyFont="1" applyFill="1" applyBorder="1" applyAlignment="1" applyProtection="1">
      <alignment horizontal="center" vertical="center"/>
      <protection locked="0"/>
    </xf>
    <xf numFmtId="0" fontId="14" fillId="0" borderId="0" xfId="52" applyFont="1" applyFill="1">
      <alignment/>
      <protection/>
    </xf>
    <xf numFmtId="0" fontId="14" fillId="0" borderId="0" xfId="52" applyNumberFormat="1" applyFont="1" applyFill="1" applyAlignment="1">
      <alignment horizontal="center"/>
      <protection/>
    </xf>
    <xf numFmtId="165" fontId="14" fillId="0" borderId="0" xfId="52" applyNumberFormat="1" applyFont="1" applyFill="1">
      <alignment/>
      <protection/>
    </xf>
    <xf numFmtId="0" fontId="27" fillId="0" borderId="0" xfId="52" applyFont="1" applyFill="1" applyAlignment="1">
      <alignment horizontal="left"/>
      <protection/>
    </xf>
    <xf numFmtId="49" fontId="14" fillId="0" borderId="0" xfId="52" applyNumberFormat="1" applyFont="1" applyFill="1">
      <alignment/>
      <protection/>
    </xf>
    <xf numFmtId="0" fontId="14" fillId="0" borderId="0" xfId="52" applyFont="1" applyFill="1" applyAlignment="1">
      <alignment wrapText="1"/>
      <protection/>
    </xf>
    <xf numFmtId="0" fontId="28" fillId="0" borderId="0" xfId="52" applyFont="1" applyFill="1">
      <alignment/>
      <protection/>
    </xf>
    <xf numFmtId="45" fontId="28" fillId="0" borderId="0" xfId="52" applyNumberFormat="1" applyFont="1" applyFill="1">
      <alignment/>
      <protection/>
    </xf>
    <xf numFmtId="165" fontId="14" fillId="0" borderId="0" xfId="52" applyNumberFormat="1" applyFont="1" applyFill="1" applyAlignment="1">
      <alignment horizontal="center"/>
      <protection/>
    </xf>
    <xf numFmtId="0" fontId="14" fillId="0" borderId="0" xfId="52" applyNumberFormat="1" applyFont="1" applyFill="1">
      <alignment/>
      <protection/>
    </xf>
    <xf numFmtId="0" fontId="27" fillId="0" borderId="0" xfId="52" applyFont="1" applyFill="1" applyAlignment="1">
      <alignment horizontal="right"/>
      <protection/>
    </xf>
    <xf numFmtId="0" fontId="15" fillId="0" borderId="0" xfId="52" applyNumberFormat="1" applyFont="1" applyFill="1">
      <alignment/>
      <protection/>
    </xf>
    <xf numFmtId="49" fontId="29" fillId="0" borderId="0" xfId="52" applyNumberFormat="1" applyFont="1" applyFill="1" applyAlignment="1">
      <alignment horizontal="right"/>
      <protection/>
    </xf>
    <xf numFmtId="0" fontId="27" fillId="0" borderId="0" xfId="52" applyFont="1" applyFill="1" applyBorder="1" applyAlignment="1">
      <alignment horizontal="right" vertical="center"/>
      <protection/>
    </xf>
    <xf numFmtId="0" fontId="28" fillId="0" borderId="0" xfId="52" applyFont="1" applyFill="1" applyAlignment="1">
      <alignment wrapText="1"/>
      <protection/>
    </xf>
    <xf numFmtId="49" fontId="14" fillId="0" borderId="0" xfId="52" applyNumberFormat="1" applyFont="1" applyFill="1" applyBorder="1" applyAlignment="1">
      <alignment wrapText="1"/>
      <protection/>
    </xf>
    <xf numFmtId="0" fontId="14" fillId="0" borderId="0" xfId="52" applyFont="1" applyFill="1" applyBorder="1" applyAlignment="1">
      <alignment wrapText="1"/>
      <protection/>
    </xf>
    <xf numFmtId="0" fontId="14" fillId="0" borderId="0" xfId="52" applyFont="1" applyFill="1" applyBorder="1" applyAlignment="1">
      <alignment horizontal="right"/>
      <protection/>
    </xf>
    <xf numFmtId="166" fontId="14" fillId="0" borderId="0" xfId="52" applyNumberFormat="1" applyFont="1" applyFill="1" applyBorder="1" applyAlignment="1">
      <alignment horizontal="left" indent="1"/>
      <protection/>
    </xf>
    <xf numFmtId="0" fontId="28" fillId="0" borderId="0" xfId="52" applyFont="1" applyFill="1" applyBorder="1" applyAlignment="1">
      <alignment wrapText="1"/>
      <protection/>
    </xf>
    <xf numFmtId="0" fontId="15" fillId="0" borderId="0" xfId="52" applyFont="1" applyFill="1" applyAlignment="1">
      <alignment horizontal="center"/>
      <protection/>
    </xf>
    <xf numFmtId="0" fontId="32" fillId="0" borderId="0" xfId="52" applyNumberFormat="1" applyFont="1" applyFill="1">
      <alignment/>
      <protection/>
    </xf>
    <xf numFmtId="0" fontId="15" fillId="0" borderId="0" xfId="52" applyFont="1" applyFill="1">
      <alignment/>
      <protection/>
    </xf>
    <xf numFmtId="0" fontId="33" fillId="0" borderId="0" xfId="52" applyFont="1" applyFill="1" applyAlignment="1">
      <alignment horizontal="left" vertical="center"/>
      <protection/>
    </xf>
    <xf numFmtId="49" fontId="33" fillId="0" borderId="0" xfId="52" applyNumberFormat="1" applyFont="1" applyFill="1" applyBorder="1" applyAlignment="1">
      <alignment wrapText="1"/>
      <protection/>
    </xf>
    <xf numFmtId="0" fontId="33" fillId="0" borderId="0" xfId="52" applyFont="1" applyFill="1" applyBorder="1" applyAlignment="1">
      <alignment wrapText="1"/>
      <protection/>
    </xf>
    <xf numFmtId="0" fontId="33" fillId="0" borderId="0" xfId="52" applyFont="1" applyFill="1" applyBorder="1">
      <alignment/>
      <protection/>
    </xf>
    <xf numFmtId="45" fontId="28" fillId="0" borderId="0" xfId="52" applyNumberFormat="1" applyFont="1" applyFill="1" applyBorder="1">
      <alignment/>
      <protection/>
    </xf>
    <xf numFmtId="21" fontId="33" fillId="0" borderId="0" xfId="52" applyNumberFormat="1" applyFont="1" applyFill="1" applyBorder="1">
      <alignment/>
      <protection/>
    </xf>
    <xf numFmtId="165" fontId="33" fillId="0" borderId="0" xfId="52" applyNumberFormat="1" applyFont="1" applyFill="1" applyBorder="1">
      <alignment/>
      <protection/>
    </xf>
    <xf numFmtId="165" fontId="33" fillId="0" borderId="0" xfId="52" applyNumberFormat="1" applyFont="1" applyFill="1" applyBorder="1" applyAlignment="1">
      <alignment horizontal="center"/>
      <protection/>
    </xf>
    <xf numFmtId="0" fontId="33" fillId="0" borderId="0" xfId="52" applyNumberFormat="1" applyFont="1" applyFill="1" applyBorder="1" applyAlignment="1">
      <alignment horizontal="center"/>
      <protection/>
    </xf>
    <xf numFmtId="0" fontId="33" fillId="0" borderId="0" xfId="52" applyNumberFormat="1" applyFont="1" applyFill="1" applyBorder="1">
      <alignment/>
      <protection/>
    </xf>
    <xf numFmtId="45" fontId="33" fillId="0" borderId="0" xfId="52" applyNumberFormat="1" applyFont="1" applyFill="1" applyBorder="1" applyAlignment="1">
      <alignment horizontal="center"/>
      <protection/>
    </xf>
    <xf numFmtId="0" fontId="33" fillId="0" borderId="0" xfId="52" applyNumberFormat="1" applyFont="1" applyFill="1">
      <alignment/>
      <protection/>
    </xf>
    <xf numFmtId="0" fontId="33" fillId="0" borderId="0" xfId="52" applyFont="1" applyFill="1">
      <alignment/>
      <protection/>
    </xf>
    <xf numFmtId="0" fontId="31" fillId="0" borderId="0" xfId="52" applyFont="1" applyFill="1">
      <alignment/>
      <protection/>
    </xf>
    <xf numFmtId="165" fontId="33" fillId="0" borderId="0" xfId="52" applyNumberFormat="1" applyFont="1" applyFill="1">
      <alignment/>
      <protection/>
    </xf>
    <xf numFmtId="49" fontId="33" fillId="0" borderId="0" xfId="52" applyNumberFormat="1" applyFont="1" applyFill="1">
      <alignment/>
      <protection/>
    </xf>
    <xf numFmtId="0" fontId="33" fillId="0" borderId="0" xfId="52" applyFont="1" applyFill="1" applyAlignment="1">
      <alignment wrapText="1"/>
      <protection/>
    </xf>
    <xf numFmtId="0" fontId="14" fillId="0" borderId="0" xfId="52" applyFont="1" applyFill="1" applyAlignment="1">
      <alignment horizontal="left" vertical="center"/>
      <protection/>
    </xf>
    <xf numFmtId="49" fontId="14" fillId="0" borderId="0" xfId="52" applyNumberFormat="1" applyFont="1" applyFill="1" applyAlignment="1">
      <alignment wrapText="1"/>
      <protection/>
    </xf>
    <xf numFmtId="0" fontId="18" fillId="0" borderId="0" xfId="52" applyFont="1" applyFill="1" applyAlignment="1">
      <alignment horizontal="center" wrapText="1"/>
      <protection/>
    </xf>
    <xf numFmtId="0" fontId="27" fillId="0" borderId="0" xfId="52" applyFont="1" applyFill="1" applyAlignment="1">
      <alignment horizontal="left" vertical="center"/>
      <protection/>
    </xf>
    <xf numFmtId="49" fontId="14" fillId="0" borderId="0" xfId="52" applyNumberFormat="1" applyFont="1" applyFill="1" applyAlignment="1">
      <alignment vertical="center"/>
      <protection/>
    </xf>
    <xf numFmtId="0" fontId="14" fillId="0" borderId="0" xfId="52" applyFont="1" applyFill="1" applyAlignment="1">
      <alignment vertical="center"/>
      <protection/>
    </xf>
    <xf numFmtId="0" fontId="14" fillId="0" borderId="0" xfId="52" applyFont="1" applyFill="1" applyAlignment="1">
      <alignment vertical="center" wrapText="1"/>
      <protection/>
    </xf>
    <xf numFmtId="0" fontId="28" fillId="0" borderId="0" xfId="52" applyFont="1" applyFill="1" applyAlignment="1">
      <alignment vertical="center"/>
      <protection/>
    </xf>
    <xf numFmtId="45" fontId="28" fillId="0" borderId="0" xfId="52" applyNumberFormat="1" applyFont="1" applyFill="1" applyAlignment="1">
      <alignment vertical="center"/>
      <protection/>
    </xf>
    <xf numFmtId="165" fontId="14" fillId="0" borderId="0" xfId="52" applyNumberFormat="1" applyFont="1" applyFill="1" applyAlignment="1">
      <alignment vertical="center"/>
      <protection/>
    </xf>
    <xf numFmtId="165" fontId="14" fillId="0" borderId="0" xfId="52" applyNumberFormat="1" applyFont="1" applyFill="1" applyAlignment="1">
      <alignment horizontal="center" vertical="center"/>
      <protection/>
    </xf>
    <xf numFmtId="0" fontId="14" fillId="0" borderId="0" xfId="52" applyNumberFormat="1" applyFont="1" applyFill="1" applyAlignment="1">
      <alignment horizontal="center" vertical="center"/>
      <protection/>
    </xf>
    <xf numFmtId="0" fontId="14" fillId="0" borderId="0" xfId="52" applyNumberFormat="1" applyFont="1" applyFill="1" applyAlignment="1">
      <alignment vertical="center"/>
      <protection/>
    </xf>
    <xf numFmtId="0" fontId="27" fillId="0" borderId="0" xfId="52" applyFont="1" applyFill="1" applyAlignment="1">
      <alignment horizontal="right" vertical="center"/>
      <protection/>
    </xf>
    <xf numFmtId="0" fontId="15" fillId="0" borderId="0" xfId="52" applyNumberFormat="1" applyFont="1" applyFill="1" applyAlignment="1">
      <alignment vertical="center"/>
      <protection/>
    </xf>
    <xf numFmtId="0" fontId="18" fillId="0" borderId="13" xfId="52" applyNumberFormat="1" applyFont="1" applyFill="1" applyBorder="1" applyAlignment="1" applyProtection="1">
      <alignment horizontal="center" vertical="center"/>
      <protection locked="0"/>
    </xf>
    <xf numFmtId="0" fontId="18" fillId="0" borderId="25" xfId="52" applyNumberFormat="1" applyFont="1" applyFill="1" applyBorder="1" applyAlignment="1" applyProtection="1">
      <alignment horizontal="center" vertical="center"/>
      <protection locked="0"/>
    </xf>
    <xf numFmtId="0" fontId="18" fillId="0" borderId="18" xfId="52" applyNumberFormat="1" applyFont="1" applyFill="1" applyBorder="1" applyAlignment="1" applyProtection="1">
      <alignment horizontal="center" vertical="center"/>
      <protection locked="0"/>
    </xf>
    <xf numFmtId="0" fontId="18" fillId="0" borderId="26" xfId="52" applyNumberFormat="1" applyFont="1" applyFill="1" applyBorder="1" applyAlignment="1" applyProtection="1">
      <alignment horizontal="center" vertical="center"/>
      <protection locked="0"/>
    </xf>
    <xf numFmtId="0" fontId="18" fillId="0" borderId="0" xfId="52" applyFont="1" applyFill="1" applyAlignment="1">
      <alignment horizontal="center" wrapText="1"/>
      <protection/>
    </xf>
    <xf numFmtId="0" fontId="0" fillId="0" borderId="0" xfId="0" applyFont="1" applyAlignment="1">
      <alignment/>
    </xf>
    <xf numFmtId="0" fontId="9" fillId="0" borderId="15" xfId="53" applyNumberFormat="1" applyFont="1" applyFill="1" applyBorder="1" applyAlignment="1">
      <alignment horizontal="center" vertical="center"/>
      <protection/>
    </xf>
    <xf numFmtId="0" fontId="9" fillId="0" borderId="22" xfId="53" applyNumberFormat="1" applyFont="1" applyFill="1" applyBorder="1" applyAlignment="1">
      <alignment horizontal="center" vertical="center"/>
      <protection/>
    </xf>
    <xf numFmtId="165" fontId="18" fillId="0" borderId="27" xfId="52" applyNumberFormat="1" applyFont="1" applyFill="1" applyBorder="1" applyAlignment="1" applyProtection="1">
      <alignment horizontal="center" vertical="center"/>
      <protection locked="0"/>
    </xf>
    <xf numFmtId="165" fontId="18" fillId="0" borderId="21" xfId="52" applyNumberFormat="1" applyFont="1" applyFill="1" applyBorder="1" applyAlignment="1" applyProtection="1">
      <alignment horizontal="center" vertical="center"/>
      <protection locked="0"/>
    </xf>
    <xf numFmtId="165" fontId="18" fillId="0" borderId="28" xfId="52" applyNumberFormat="1" applyFont="1" applyFill="1" applyBorder="1" applyAlignment="1" applyProtection="1">
      <alignment horizontal="center" vertical="center"/>
      <protection locked="0"/>
    </xf>
    <xf numFmtId="45" fontId="18" fillId="0" borderId="20" xfId="52" applyNumberFormat="1" applyFont="1" applyFill="1" applyBorder="1" applyAlignment="1">
      <alignment horizontal="center" vertical="center"/>
      <protection/>
    </xf>
    <xf numFmtId="165" fontId="18" fillId="0" borderId="11" xfId="52" applyNumberFormat="1" applyFont="1" applyFill="1" applyBorder="1" applyAlignment="1">
      <alignment horizontal="center" vertical="center"/>
      <protection/>
    </xf>
    <xf numFmtId="0" fontId="18" fillId="0" borderId="11" xfId="52" applyNumberFormat="1" applyFont="1" applyFill="1" applyBorder="1" applyAlignment="1">
      <alignment horizontal="center" vertical="center"/>
      <protection/>
    </xf>
    <xf numFmtId="165" fontId="18" fillId="0" borderId="20" xfId="52" applyNumberFormat="1" applyFont="1" applyFill="1" applyBorder="1" applyAlignment="1">
      <alignment horizontal="center" vertical="center"/>
      <protection/>
    </xf>
    <xf numFmtId="0" fontId="18" fillId="0" borderId="20" xfId="52" applyNumberFormat="1" applyFont="1" applyFill="1" applyBorder="1" applyAlignment="1">
      <alignment horizontal="center" vertical="center"/>
      <protection/>
    </xf>
    <xf numFmtId="0" fontId="18" fillId="0" borderId="0" xfId="52" applyFont="1" applyFill="1" applyBorder="1" applyAlignment="1">
      <alignment horizontal="center"/>
      <protection/>
    </xf>
    <xf numFmtId="165" fontId="18" fillId="0" borderId="22" xfId="52" applyNumberFormat="1" applyFont="1" applyFill="1" applyBorder="1" applyAlignment="1">
      <alignment horizontal="center" vertical="center"/>
      <protection/>
    </xf>
    <xf numFmtId="165" fontId="18" fillId="0" borderId="29" xfId="52" applyNumberFormat="1" applyFont="1" applyFill="1" applyBorder="1" applyAlignment="1" applyProtection="1">
      <alignment horizontal="center" vertical="center"/>
      <protection locked="0"/>
    </xf>
    <xf numFmtId="165" fontId="18" fillId="0" borderId="12" xfId="52" applyNumberFormat="1" applyFont="1" applyFill="1" applyBorder="1" applyAlignment="1">
      <alignment horizontal="center" vertical="center"/>
      <protection/>
    </xf>
    <xf numFmtId="0" fontId="18" fillId="0" borderId="12" xfId="52" applyNumberFormat="1" applyFont="1" applyFill="1" applyBorder="1" applyAlignment="1">
      <alignment horizontal="center" vertical="center"/>
      <protection/>
    </xf>
    <xf numFmtId="0" fontId="9" fillId="0" borderId="17" xfId="53" applyNumberFormat="1" applyFont="1" applyFill="1" applyBorder="1" applyAlignment="1">
      <alignment horizontal="center" vertical="center"/>
      <protection/>
    </xf>
    <xf numFmtId="0" fontId="18" fillId="0" borderId="26" xfId="52" applyFont="1" applyFill="1" applyBorder="1" applyAlignment="1" applyProtection="1">
      <alignment horizontal="center" vertical="center"/>
      <protection locked="0"/>
    </xf>
    <xf numFmtId="165" fontId="18" fillId="0" borderId="20" xfId="52" applyNumberFormat="1" applyFont="1" applyFill="1" applyBorder="1" applyAlignment="1">
      <alignment horizontal="center" vertical="center"/>
      <protection/>
    </xf>
    <xf numFmtId="0" fontId="18" fillId="0" borderId="20" xfId="52" applyNumberFormat="1" applyFont="1" applyFill="1" applyBorder="1" applyAlignment="1">
      <alignment horizontal="center" vertical="center"/>
      <protection/>
    </xf>
    <xf numFmtId="165" fontId="18" fillId="0" borderId="11" xfId="52" applyNumberFormat="1" applyFont="1" applyFill="1" applyBorder="1" applyAlignment="1">
      <alignment horizontal="center" vertical="center"/>
      <protection/>
    </xf>
    <xf numFmtId="0" fontId="18" fillId="0" borderId="11" xfId="52" applyNumberFormat="1" applyFont="1" applyFill="1" applyBorder="1" applyAlignment="1">
      <alignment horizontal="center" vertical="center"/>
      <protection/>
    </xf>
    <xf numFmtId="165" fontId="18" fillId="0" borderId="12" xfId="52" applyNumberFormat="1" applyFont="1" applyFill="1" applyBorder="1" applyAlignment="1">
      <alignment horizontal="center" vertical="center"/>
      <protection/>
    </xf>
    <xf numFmtId="0" fontId="18" fillId="0" borderId="12" xfId="52" applyNumberFormat="1" applyFont="1" applyFill="1" applyBorder="1" applyAlignment="1">
      <alignment horizontal="center" vertical="center"/>
      <protection/>
    </xf>
    <xf numFmtId="0" fontId="7" fillId="0" borderId="0" xfId="53" applyNumberFormat="1" applyFont="1" applyFill="1" applyBorder="1" applyAlignment="1">
      <alignment horizontal="center" vertical="center"/>
      <protection/>
    </xf>
    <xf numFmtId="0" fontId="9" fillId="0" borderId="0" xfId="53" applyNumberFormat="1" applyFont="1" applyFill="1" applyBorder="1" applyAlignment="1">
      <alignment horizontal="center" vertical="center"/>
      <protection/>
    </xf>
    <xf numFmtId="0" fontId="18" fillId="0" borderId="0" xfId="52" applyFont="1" applyFill="1" applyBorder="1" applyAlignment="1" applyProtection="1">
      <alignment horizontal="center" vertical="center"/>
      <protection locked="0"/>
    </xf>
    <xf numFmtId="165" fontId="18" fillId="0" borderId="0" xfId="52" applyNumberFormat="1" applyFont="1" applyFill="1" applyBorder="1" applyAlignment="1" applyProtection="1">
      <alignment horizontal="center" vertical="center"/>
      <protection locked="0"/>
    </xf>
    <xf numFmtId="165" fontId="18" fillId="0" borderId="0" xfId="52" applyNumberFormat="1" applyFont="1" applyFill="1" applyBorder="1" applyAlignment="1">
      <alignment horizontal="center" vertical="center"/>
      <protection/>
    </xf>
    <xf numFmtId="16" fontId="20" fillId="0" borderId="30" xfId="52" applyNumberFormat="1" applyFont="1" applyFill="1" applyBorder="1" applyAlignment="1" applyProtection="1">
      <alignment horizontal="center" textRotation="90" wrapText="1"/>
      <protection locked="0"/>
    </xf>
    <xf numFmtId="0" fontId="20" fillId="0" borderId="19" xfId="52" applyFont="1" applyFill="1" applyBorder="1" applyAlignment="1" applyProtection="1">
      <alignment horizontal="center" textRotation="90" wrapText="1"/>
      <protection locked="0"/>
    </xf>
    <xf numFmtId="0" fontId="20" fillId="0" borderId="19" xfId="52" applyFont="1" applyFill="1" applyBorder="1" applyAlignment="1" applyProtection="1">
      <alignment horizontal="center" vertical="center" textRotation="90" wrapText="1"/>
      <protection locked="0"/>
    </xf>
    <xf numFmtId="0" fontId="20" fillId="0" borderId="31" xfId="52" applyFont="1" applyFill="1" applyBorder="1" applyAlignment="1" applyProtection="1">
      <alignment horizontal="center" vertical="center" textRotation="90" wrapText="1"/>
      <protection locked="0"/>
    </xf>
    <xf numFmtId="165" fontId="20" fillId="0" borderId="32" xfId="52" applyNumberFormat="1" applyFont="1" applyFill="1" applyBorder="1" applyAlignment="1">
      <alignment horizontal="center" textRotation="90" wrapText="1"/>
      <protection/>
    </xf>
    <xf numFmtId="165" fontId="20" fillId="0" borderId="19" xfId="52" applyNumberFormat="1" applyFont="1" applyFill="1" applyBorder="1" applyAlignment="1">
      <alignment horizontal="center" textRotation="90" wrapText="1"/>
      <protection/>
    </xf>
    <xf numFmtId="0" fontId="20" fillId="0" borderId="33" xfId="52" applyFont="1" applyFill="1" applyBorder="1" applyAlignment="1">
      <alignment horizontal="center" textRotation="90" wrapText="1"/>
      <protection/>
    </xf>
    <xf numFmtId="165" fontId="18" fillId="0" borderId="20" xfId="52" applyNumberFormat="1" applyFont="1" applyFill="1" applyBorder="1" applyAlignment="1" applyProtection="1">
      <alignment horizontal="center" vertical="center"/>
      <protection locked="0"/>
    </xf>
    <xf numFmtId="165" fontId="18" fillId="0" borderId="22" xfId="52" applyNumberFormat="1" applyFont="1" applyFill="1" applyBorder="1" applyAlignment="1" applyProtection="1">
      <alignment horizontal="center" vertical="center"/>
      <protection locked="0"/>
    </xf>
    <xf numFmtId="16" fontId="20" fillId="0" borderId="19" xfId="52" applyNumberFormat="1" applyFont="1" applyFill="1" applyBorder="1" applyAlignment="1" applyProtection="1">
      <alignment horizontal="center" textRotation="90" wrapText="1"/>
      <protection locked="0"/>
    </xf>
    <xf numFmtId="0" fontId="20" fillId="0" borderId="33" xfId="52" applyFont="1" applyFill="1" applyBorder="1" applyAlignment="1" applyProtection="1">
      <alignment horizontal="center" vertical="center" textRotation="90" wrapText="1"/>
      <protection locked="0"/>
    </xf>
    <xf numFmtId="0" fontId="9" fillId="0" borderId="32" xfId="53" applyNumberFormat="1" applyFont="1" applyFill="1" applyBorder="1" applyAlignment="1">
      <alignment horizontal="center" vertical="center"/>
      <protection/>
    </xf>
    <xf numFmtId="0" fontId="18" fillId="0" borderId="19" xfId="52" applyFont="1" applyFill="1" applyBorder="1" applyAlignment="1" applyProtection="1">
      <alignment horizontal="center" vertical="center"/>
      <protection locked="0"/>
    </xf>
    <xf numFmtId="0" fontId="18" fillId="0" borderId="33" xfId="52" applyFont="1" applyFill="1" applyBorder="1" applyAlignment="1" applyProtection="1">
      <alignment horizontal="center" vertical="center"/>
      <protection locked="0"/>
    </xf>
    <xf numFmtId="165" fontId="18" fillId="0" borderId="30" xfId="52" applyNumberFormat="1" applyFont="1" applyFill="1" applyBorder="1" applyAlignment="1" applyProtection="1">
      <alignment horizontal="center" vertical="center"/>
      <protection locked="0"/>
    </xf>
    <xf numFmtId="165" fontId="18" fillId="0" borderId="31" xfId="52" applyNumberFormat="1" applyFont="1" applyFill="1" applyBorder="1" applyAlignment="1" applyProtection="1">
      <alignment horizontal="center" vertical="center"/>
      <protection locked="0"/>
    </xf>
    <xf numFmtId="165" fontId="18" fillId="0" borderId="30" xfId="52" applyNumberFormat="1" applyFont="1" applyFill="1" applyBorder="1" applyAlignment="1">
      <alignment horizontal="center" vertical="center"/>
      <protection/>
    </xf>
    <xf numFmtId="0" fontId="18" fillId="0" borderId="19" xfId="52" applyNumberFormat="1" applyFont="1" applyFill="1" applyBorder="1" applyAlignment="1">
      <alignment horizontal="center" vertical="center"/>
      <protection/>
    </xf>
    <xf numFmtId="45" fontId="18" fillId="0" borderId="19" xfId="52" applyNumberFormat="1" applyFont="1" applyFill="1" applyBorder="1" applyAlignment="1">
      <alignment horizontal="center" vertical="center"/>
      <protection/>
    </xf>
    <xf numFmtId="165" fontId="18" fillId="0" borderId="19" xfId="52" applyNumberFormat="1" applyFont="1" applyFill="1" applyBorder="1" applyAlignment="1">
      <alignment horizontal="center" vertical="center"/>
      <protection/>
    </xf>
    <xf numFmtId="165" fontId="18" fillId="0" borderId="19" xfId="52" applyNumberFormat="1" applyFont="1" applyFill="1" applyBorder="1" applyAlignment="1">
      <alignment horizontal="center" vertical="center"/>
      <protection/>
    </xf>
    <xf numFmtId="0" fontId="18" fillId="0" borderId="19" xfId="52" applyNumberFormat="1" applyFont="1" applyFill="1" applyBorder="1" applyAlignment="1">
      <alignment horizontal="center" vertical="center"/>
      <protection/>
    </xf>
    <xf numFmtId="165" fontId="18" fillId="0" borderId="14" xfId="52" applyNumberFormat="1" applyFont="1" applyFill="1" applyBorder="1" applyAlignment="1">
      <alignment horizontal="center" vertical="center"/>
      <protection/>
    </xf>
    <xf numFmtId="0" fontId="7" fillId="0" borderId="20" xfId="53" applyNumberFormat="1" applyFont="1" applyFill="1" applyBorder="1" applyAlignment="1">
      <alignment horizontal="center" vertical="center" wrapText="1"/>
      <protection/>
    </xf>
    <xf numFmtId="0" fontId="7" fillId="0" borderId="11" xfId="53" applyNumberFormat="1" applyFont="1" applyFill="1" applyBorder="1" applyAlignment="1">
      <alignment horizontal="center" vertical="center" wrapText="1"/>
      <protection/>
    </xf>
    <xf numFmtId="0" fontId="18" fillId="0" borderId="34" xfId="52" applyFont="1" applyFill="1" applyBorder="1" applyAlignment="1">
      <alignment horizontal="center" vertical="center"/>
      <protection/>
    </xf>
    <xf numFmtId="49" fontId="18" fillId="0" borderId="35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53" applyNumberFormat="1" applyFont="1" applyFill="1" applyBorder="1" applyAlignment="1">
      <alignment horizontal="left" vertical="center"/>
      <protection/>
    </xf>
    <xf numFmtId="0" fontId="18" fillId="0" borderId="35" xfId="52" applyNumberFormat="1" applyFont="1" applyFill="1" applyBorder="1" applyAlignment="1">
      <alignment horizontal="center" vertical="center" wrapText="1"/>
      <protection/>
    </xf>
    <xf numFmtId="0" fontId="7" fillId="0" borderId="35" xfId="53" applyNumberFormat="1" applyFont="1" applyFill="1" applyBorder="1" applyAlignment="1">
      <alignment horizontal="center" vertical="center"/>
      <protection/>
    </xf>
    <xf numFmtId="0" fontId="7" fillId="0" borderId="36" xfId="53" applyNumberFormat="1" applyFont="1" applyFill="1" applyBorder="1" applyAlignment="1">
      <alignment horizontal="center" vertical="center"/>
      <protection/>
    </xf>
    <xf numFmtId="0" fontId="9" fillId="0" borderId="37" xfId="53" applyNumberFormat="1" applyFont="1" applyFill="1" applyBorder="1" applyAlignment="1">
      <alignment horizontal="center" vertical="center"/>
      <protection/>
    </xf>
    <xf numFmtId="0" fontId="18" fillId="0" borderId="35" xfId="52" applyFont="1" applyFill="1" applyBorder="1" applyAlignment="1" applyProtection="1">
      <alignment horizontal="center" vertical="center"/>
      <protection locked="0"/>
    </xf>
    <xf numFmtId="0" fontId="18" fillId="0" borderId="38" xfId="52" applyFont="1" applyFill="1" applyBorder="1" applyAlignment="1" applyProtection="1">
      <alignment horizontal="center" vertical="center"/>
      <protection locked="0"/>
    </xf>
    <xf numFmtId="165" fontId="18" fillId="0" borderId="34" xfId="52" applyNumberFormat="1" applyFont="1" applyFill="1" applyBorder="1" applyAlignment="1" applyProtection="1">
      <alignment horizontal="center" vertical="center"/>
      <protection locked="0"/>
    </xf>
    <xf numFmtId="165" fontId="18" fillId="0" borderId="36" xfId="52" applyNumberFormat="1" applyFont="1" applyFill="1" applyBorder="1" applyAlignment="1" applyProtection="1">
      <alignment horizontal="center" vertical="center"/>
      <protection locked="0"/>
    </xf>
    <xf numFmtId="165" fontId="18" fillId="0" borderId="34" xfId="52" applyNumberFormat="1" applyFont="1" applyFill="1" applyBorder="1" applyAlignment="1">
      <alignment horizontal="center" vertical="center"/>
      <protection/>
    </xf>
    <xf numFmtId="0" fontId="18" fillId="0" borderId="35" xfId="52" applyNumberFormat="1" applyFont="1" applyFill="1" applyBorder="1" applyAlignment="1">
      <alignment horizontal="center" vertical="center"/>
      <protection/>
    </xf>
    <xf numFmtId="45" fontId="18" fillId="0" borderId="35" xfId="52" applyNumberFormat="1" applyFont="1" applyFill="1" applyBorder="1" applyAlignment="1">
      <alignment horizontal="center" vertical="center"/>
      <protection/>
    </xf>
    <xf numFmtId="165" fontId="18" fillId="0" borderId="35" xfId="52" applyNumberFormat="1" applyFont="1" applyFill="1" applyBorder="1" applyAlignment="1">
      <alignment horizontal="center" vertical="center"/>
      <protection/>
    </xf>
    <xf numFmtId="10" fontId="18" fillId="0" borderId="35" xfId="52" applyNumberFormat="1" applyFont="1" applyFill="1" applyBorder="1" applyAlignment="1">
      <alignment horizontal="center" vertical="center"/>
      <protection/>
    </xf>
    <xf numFmtId="0" fontId="18" fillId="0" borderId="36" xfId="52" applyFont="1" applyFill="1" applyBorder="1" applyAlignment="1">
      <alignment horizontal="center" vertical="center"/>
      <protection/>
    </xf>
    <xf numFmtId="0" fontId="18" fillId="0" borderId="39" xfId="52" applyNumberFormat="1" applyFont="1" applyFill="1" applyBorder="1" applyAlignment="1">
      <alignment horizontal="center" vertical="center"/>
      <protection/>
    </xf>
    <xf numFmtId="165" fontId="18" fillId="0" borderId="19" xfId="52" applyNumberFormat="1" applyFont="1" applyFill="1" applyBorder="1" applyAlignment="1" applyProtection="1">
      <alignment horizontal="center" vertical="center"/>
      <protection locked="0"/>
    </xf>
    <xf numFmtId="165" fontId="18" fillId="0" borderId="32" xfId="52" applyNumberFormat="1" applyFont="1" applyFill="1" applyBorder="1" applyAlignment="1">
      <alignment horizontal="center" vertical="center"/>
      <protection/>
    </xf>
    <xf numFmtId="165" fontId="18" fillId="0" borderId="32" xfId="52" applyNumberFormat="1" applyFont="1" applyFill="1" applyBorder="1" applyAlignment="1" applyProtection="1">
      <alignment horizontal="center" vertical="center"/>
      <protection locked="0"/>
    </xf>
    <xf numFmtId="165" fontId="18" fillId="0" borderId="17" xfId="52" applyNumberFormat="1" applyFont="1" applyFill="1" applyBorder="1" applyAlignment="1" applyProtection="1">
      <alignment horizontal="center" vertical="center"/>
      <protection locked="0"/>
    </xf>
    <xf numFmtId="0" fontId="18" fillId="0" borderId="40" xfId="52" applyFont="1" applyFill="1" applyBorder="1" applyAlignment="1">
      <alignment horizontal="center" vertical="center"/>
      <protection/>
    </xf>
    <xf numFmtId="49" fontId="18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41" xfId="53" applyNumberFormat="1" applyFont="1" applyFill="1" applyBorder="1" applyAlignment="1">
      <alignment horizontal="left" vertical="center"/>
      <protection/>
    </xf>
    <xf numFmtId="0" fontId="18" fillId="0" borderId="41" xfId="52" applyNumberFormat="1" applyFont="1" applyFill="1" applyBorder="1" applyAlignment="1">
      <alignment horizontal="center" vertical="center" wrapText="1"/>
      <protection/>
    </xf>
    <xf numFmtId="0" fontId="7" fillId="0" borderId="41" xfId="53" applyNumberFormat="1" applyFont="1" applyFill="1" applyBorder="1" applyAlignment="1">
      <alignment horizontal="center" vertical="center"/>
      <protection/>
    </xf>
    <xf numFmtId="0" fontId="18" fillId="0" borderId="41" xfId="52" applyNumberFormat="1" applyFont="1" applyFill="1" applyBorder="1" applyAlignment="1">
      <alignment vertical="center" wrapText="1"/>
      <protection/>
    </xf>
    <xf numFmtId="0" fontId="7" fillId="0" borderId="42" xfId="53" applyNumberFormat="1" applyFont="1" applyFill="1" applyBorder="1" applyAlignment="1">
      <alignment vertical="center"/>
      <protection/>
    </xf>
    <xf numFmtId="0" fontId="9" fillId="0" borderId="43" xfId="53" applyNumberFormat="1" applyFont="1" applyFill="1" applyBorder="1" applyAlignment="1">
      <alignment horizontal="center" vertical="center"/>
      <protection/>
    </xf>
    <xf numFmtId="0" fontId="18" fillId="0" borderId="41" xfId="52" applyFont="1" applyFill="1" applyBorder="1" applyAlignment="1" applyProtection="1">
      <alignment horizontal="center" vertical="center"/>
      <protection locked="0"/>
    </xf>
    <xf numFmtId="0" fontId="18" fillId="0" borderId="44" xfId="52" applyFont="1" applyFill="1" applyBorder="1" applyAlignment="1" applyProtection="1">
      <alignment horizontal="center" vertical="center"/>
      <protection locked="0"/>
    </xf>
    <xf numFmtId="165" fontId="18" fillId="0" borderId="40" xfId="52" applyNumberFormat="1" applyFont="1" applyFill="1" applyBorder="1" applyAlignment="1" applyProtection="1">
      <alignment horizontal="center" vertical="center"/>
      <protection locked="0"/>
    </xf>
    <xf numFmtId="165" fontId="18" fillId="0" borderId="42" xfId="52" applyNumberFormat="1" applyFont="1" applyFill="1" applyBorder="1" applyAlignment="1" applyProtection="1">
      <alignment horizontal="center" vertical="center"/>
      <protection locked="0"/>
    </xf>
    <xf numFmtId="165" fontId="18" fillId="0" borderId="43" xfId="52" applyNumberFormat="1" applyFont="1" applyFill="1" applyBorder="1" applyAlignment="1">
      <alignment horizontal="center" vertical="center"/>
      <protection/>
    </xf>
    <xf numFmtId="0" fontId="18" fillId="0" borderId="41" xfId="52" applyNumberFormat="1" applyFont="1" applyFill="1" applyBorder="1" applyAlignment="1">
      <alignment horizontal="center" vertical="center"/>
      <protection/>
    </xf>
    <xf numFmtId="45" fontId="18" fillId="0" borderId="41" xfId="52" applyNumberFormat="1" applyFont="1" applyFill="1" applyBorder="1" applyAlignment="1">
      <alignment horizontal="center" vertical="center"/>
      <protection/>
    </xf>
    <xf numFmtId="165" fontId="18" fillId="0" borderId="41" xfId="52" applyNumberFormat="1" applyFont="1" applyFill="1" applyBorder="1" applyAlignment="1">
      <alignment horizontal="center" vertical="center"/>
      <protection/>
    </xf>
    <xf numFmtId="10" fontId="18" fillId="0" borderId="41" xfId="52" applyNumberFormat="1" applyFont="1" applyFill="1" applyBorder="1" applyAlignment="1">
      <alignment horizontal="center" vertical="center"/>
      <protection/>
    </xf>
    <xf numFmtId="0" fontId="18" fillId="0" borderId="44" xfId="52" applyFont="1" applyFill="1" applyBorder="1" applyAlignment="1">
      <alignment horizontal="center" vertical="center"/>
      <protection/>
    </xf>
    <xf numFmtId="0" fontId="18" fillId="0" borderId="45" xfId="52" applyNumberFormat="1" applyFont="1" applyFill="1" applyBorder="1" applyAlignment="1">
      <alignment horizontal="center" vertical="center"/>
      <protection/>
    </xf>
    <xf numFmtId="165" fontId="18" fillId="0" borderId="37" xfId="52" applyNumberFormat="1" applyFont="1" applyFill="1" applyBorder="1" applyAlignment="1" applyProtection="1">
      <alignment horizontal="center" vertical="center"/>
      <protection locked="0"/>
    </xf>
    <xf numFmtId="165" fontId="18" fillId="0" borderId="35" xfId="52" applyNumberFormat="1" applyFont="1" applyFill="1" applyBorder="1" applyAlignment="1" applyProtection="1">
      <alignment horizontal="center" vertical="center"/>
      <protection locked="0"/>
    </xf>
    <xf numFmtId="165" fontId="18" fillId="0" borderId="38" xfId="52" applyNumberFormat="1" applyFont="1" applyFill="1" applyBorder="1" applyAlignment="1">
      <alignment horizontal="center" vertical="center"/>
      <protection/>
    </xf>
    <xf numFmtId="0" fontId="18" fillId="0" borderId="46" xfId="52" applyNumberFormat="1" applyFont="1" applyFill="1" applyBorder="1" applyAlignment="1">
      <alignment horizontal="center" vertical="center"/>
      <protection/>
    </xf>
    <xf numFmtId="0" fontId="18" fillId="0" borderId="35" xfId="52" applyNumberFormat="1" applyFont="1" applyFill="1" applyBorder="1" applyAlignment="1">
      <alignment vertical="center" wrapText="1"/>
      <protection/>
    </xf>
    <xf numFmtId="0" fontId="7" fillId="0" borderId="36" xfId="53" applyNumberFormat="1" applyFont="1" applyFill="1" applyBorder="1" applyAlignment="1">
      <alignment vertical="center"/>
      <protection/>
    </xf>
    <xf numFmtId="165" fontId="18" fillId="0" borderId="37" xfId="52" applyNumberFormat="1" applyFont="1" applyFill="1" applyBorder="1" applyAlignment="1">
      <alignment horizontal="center" vertical="center"/>
      <protection/>
    </xf>
    <xf numFmtId="0" fontId="18" fillId="0" borderId="38" xfId="52" applyFont="1" applyFill="1" applyBorder="1" applyAlignment="1">
      <alignment horizontal="center" vertical="center"/>
      <protection/>
    </xf>
    <xf numFmtId="0" fontId="11" fillId="0" borderId="19" xfId="52" applyFont="1" applyFill="1" applyBorder="1" applyAlignment="1" applyProtection="1">
      <alignment horizontal="center" textRotation="90" wrapText="1"/>
      <protection locked="0"/>
    </xf>
    <xf numFmtId="0" fontId="11" fillId="0" borderId="19" xfId="52" applyFont="1" applyFill="1" applyBorder="1" applyAlignment="1" applyProtection="1">
      <alignment horizontal="center" vertical="center" textRotation="90" wrapText="1"/>
      <protection locked="0"/>
    </xf>
    <xf numFmtId="165" fontId="11" fillId="0" borderId="19" xfId="52" applyNumberFormat="1" applyFont="1" applyFill="1" applyBorder="1" applyAlignment="1">
      <alignment horizontal="center" textRotation="90" wrapText="1"/>
      <protection/>
    </xf>
    <xf numFmtId="0" fontId="7" fillId="0" borderId="19" xfId="53" applyNumberFormat="1" applyFont="1" applyFill="1" applyBorder="1" applyAlignment="1">
      <alignment vertical="center"/>
      <protection/>
    </xf>
    <xf numFmtId="0" fontId="7" fillId="0" borderId="41" xfId="53" applyNumberFormat="1" applyFont="1" applyFill="1" applyBorder="1" applyAlignment="1">
      <alignment vertical="center"/>
      <protection/>
    </xf>
    <xf numFmtId="0" fontId="7" fillId="0" borderId="41" xfId="53" applyNumberFormat="1" applyFont="1" applyFill="1" applyBorder="1" applyAlignment="1">
      <alignment horizontal="left" vertical="center" wrapText="1"/>
      <protection/>
    </xf>
    <xf numFmtId="0" fontId="9" fillId="0" borderId="17" xfId="53" applyNumberFormat="1" applyFont="1" applyFill="1" applyBorder="1" applyAlignment="1">
      <alignment horizontal="center" vertical="center" wrapText="1"/>
      <protection/>
    </xf>
    <xf numFmtId="0" fontId="9" fillId="0" borderId="32" xfId="53" applyNumberFormat="1" applyFont="1" applyFill="1" applyBorder="1" applyAlignment="1">
      <alignment horizontal="center" vertical="center" wrapText="1"/>
      <protection/>
    </xf>
    <xf numFmtId="0" fontId="9" fillId="0" borderId="15" xfId="53" applyNumberFormat="1" applyFont="1" applyFill="1" applyBorder="1" applyAlignment="1">
      <alignment horizontal="center" vertical="center" wrapText="1"/>
      <protection/>
    </xf>
    <xf numFmtId="0" fontId="9" fillId="0" borderId="43" xfId="53" applyNumberFormat="1" applyFont="1" applyFill="1" applyBorder="1" applyAlignment="1">
      <alignment horizontal="center" vertical="center" wrapText="1"/>
      <protection/>
    </xf>
    <xf numFmtId="165" fontId="18" fillId="0" borderId="15" xfId="52" applyNumberFormat="1" applyFont="1" applyFill="1" applyBorder="1" applyAlignment="1" applyProtection="1">
      <alignment horizontal="center" vertical="center"/>
      <protection locked="0"/>
    </xf>
    <xf numFmtId="0" fontId="18" fillId="0" borderId="45" xfId="52" applyFont="1" applyFill="1" applyBorder="1" applyAlignment="1">
      <alignment horizontal="center" vertical="center"/>
      <protection/>
    </xf>
    <xf numFmtId="0" fontId="11" fillId="0" borderId="33" xfId="52" applyFont="1" applyFill="1" applyBorder="1" applyAlignment="1" applyProtection="1">
      <alignment horizontal="center" vertical="center" textRotation="90" wrapText="1"/>
      <protection locked="0"/>
    </xf>
    <xf numFmtId="165" fontId="11" fillId="0" borderId="32" xfId="52" applyNumberFormat="1" applyFont="1" applyFill="1" applyBorder="1" applyAlignment="1">
      <alignment horizontal="center" textRotation="90" wrapText="1"/>
      <protection/>
    </xf>
    <xf numFmtId="0" fontId="11" fillId="0" borderId="33" xfId="52" applyFont="1" applyFill="1" applyBorder="1" applyAlignment="1">
      <alignment horizontal="center" textRotation="90" wrapText="1"/>
      <protection/>
    </xf>
    <xf numFmtId="0" fontId="11" fillId="0" borderId="18" xfId="52" applyFont="1" applyFill="1" applyBorder="1" applyAlignment="1" applyProtection="1">
      <alignment horizontal="center" vertical="center" textRotation="90" wrapText="1"/>
      <protection locked="0"/>
    </xf>
    <xf numFmtId="165" fontId="11" fillId="0" borderId="22" xfId="52" applyNumberFormat="1" applyFont="1" applyFill="1" applyBorder="1" applyAlignment="1">
      <alignment horizontal="center" textRotation="90" wrapText="1"/>
      <protection/>
    </xf>
    <xf numFmtId="0" fontId="11" fillId="0" borderId="18" xfId="52" applyFont="1" applyFill="1" applyBorder="1" applyAlignment="1">
      <alignment horizontal="center" textRotation="90" wrapText="1"/>
      <protection/>
    </xf>
    <xf numFmtId="165" fontId="20" fillId="0" borderId="41" xfId="52" applyNumberFormat="1" applyFont="1" applyFill="1" applyBorder="1" applyAlignment="1">
      <alignment horizontal="center" vertical="center"/>
      <protection/>
    </xf>
    <xf numFmtId="0" fontId="20" fillId="0" borderId="41" xfId="52" applyNumberFormat="1" applyFont="1" applyFill="1" applyBorder="1" applyAlignment="1">
      <alignment horizontal="center" vertical="center"/>
      <protection/>
    </xf>
    <xf numFmtId="10" fontId="20" fillId="0" borderId="41" xfId="52" applyNumberFormat="1" applyFont="1" applyFill="1" applyBorder="1" applyAlignment="1">
      <alignment horizontal="center" vertical="center"/>
      <protection/>
    </xf>
    <xf numFmtId="165" fontId="20" fillId="0" borderId="20" xfId="52" applyNumberFormat="1" applyFont="1" applyFill="1" applyBorder="1" applyAlignment="1">
      <alignment horizontal="center" vertical="center"/>
      <protection/>
    </xf>
    <xf numFmtId="0" fontId="18" fillId="0" borderId="26" xfId="52" applyFont="1" applyFill="1" applyBorder="1" applyAlignment="1">
      <alignment horizontal="center" vertical="center"/>
      <protection/>
    </xf>
    <xf numFmtId="0" fontId="18" fillId="0" borderId="18" xfId="52" applyFont="1" applyFill="1" applyBorder="1" applyAlignment="1">
      <alignment horizontal="center" vertical="center"/>
      <protection/>
    </xf>
    <xf numFmtId="0" fontId="18" fillId="0" borderId="29" xfId="52" applyFont="1" applyFill="1" applyBorder="1" applyAlignment="1">
      <alignment horizontal="center" vertical="center"/>
      <protection/>
    </xf>
    <xf numFmtId="0" fontId="18" fillId="0" borderId="28" xfId="52" applyFont="1" applyFill="1" applyBorder="1" applyAlignment="1">
      <alignment horizontal="center" vertical="center"/>
      <protection/>
    </xf>
    <xf numFmtId="0" fontId="18" fillId="0" borderId="47" xfId="52" applyFont="1" applyFill="1" applyBorder="1" applyAlignment="1">
      <alignment horizontal="center" vertical="center"/>
      <protection/>
    </xf>
    <xf numFmtId="0" fontId="18" fillId="0" borderId="48" xfId="52" applyFont="1" applyFill="1" applyBorder="1" applyAlignment="1">
      <alignment horizontal="center" vertical="center"/>
      <protection/>
    </xf>
    <xf numFmtId="0" fontId="18" fillId="0" borderId="14" xfId="52" applyFont="1" applyFill="1" applyBorder="1" applyAlignment="1">
      <alignment horizontal="center" vertical="center"/>
      <protection/>
    </xf>
    <xf numFmtId="0" fontId="18" fillId="0" borderId="21" xfId="52" applyFont="1" applyFill="1" applyBorder="1" applyAlignment="1">
      <alignment horizontal="center" vertical="center"/>
      <protection/>
    </xf>
    <xf numFmtId="165" fontId="18" fillId="0" borderId="12" xfId="52" applyNumberFormat="1" applyFont="1" applyFill="1" applyBorder="1" applyAlignment="1">
      <alignment horizontal="center" vertical="center"/>
      <protection/>
    </xf>
    <xf numFmtId="10" fontId="18" fillId="0" borderId="12" xfId="52" applyNumberFormat="1" applyFont="1" applyFill="1" applyBorder="1" applyAlignment="1">
      <alignment horizontal="center" vertical="center"/>
      <protection/>
    </xf>
    <xf numFmtId="10" fontId="18" fillId="0" borderId="11" xfId="52" applyNumberFormat="1" applyFont="1" applyFill="1" applyBorder="1" applyAlignment="1">
      <alignment horizontal="center" vertical="center"/>
      <protection/>
    </xf>
    <xf numFmtId="165" fontId="18" fillId="0" borderId="11" xfId="52" applyNumberFormat="1" applyFont="1" applyFill="1" applyBorder="1" applyAlignment="1">
      <alignment horizontal="center" vertical="center"/>
      <protection/>
    </xf>
    <xf numFmtId="0" fontId="18" fillId="0" borderId="11" xfId="52" applyNumberFormat="1" applyFont="1" applyFill="1" applyBorder="1" applyAlignment="1">
      <alignment horizontal="center" vertical="center"/>
      <protection/>
    </xf>
    <xf numFmtId="0" fontId="18" fillId="0" borderId="12" xfId="52" applyNumberFormat="1" applyFont="1" applyFill="1" applyBorder="1" applyAlignment="1">
      <alignment horizontal="center" vertical="center"/>
      <protection/>
    </xf>
    <xf numFmtId="49" fontId="18" fillId="0" borderId="11" xfId="52" applyNumberFormat="1" applyFont="1" applyFill="1" applyBorder="1" applyAlignment="1" applyProtection="1">
      <alignment horizontal="center" vertical="center" wrapText="1"/>
      <protection locked="0"/>
    </xf>
    <xf numFmtId="49" fontId="18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Fill="1" applyBorder="1" applyAlignment="1">
      <alignment horizontal="center" vertical="center" wrapText="1"/>
      <protection/>
    </xf>
    <xf numFmtId="0" fontId="18" fillId="0" borderId="13" xfId="52" applyNumberFormat="1" applyFont="1" applyFill="1" applyBorder="1" applyAlignment="1">
      <alignment horizontal="center" vertical="center"/>
      <protection/>
    </xf>
    <xf numFmtId="0" fontId="18" fillId="0" borderId="18" xfId="52" applyNumberFormat="1" applyFont="1" applyFill="1" applyBorder="1" applyAlignment="1">
      <alignment horizontal="center" vertical="center"/>
      <protection/>
    </xf>
    <xf numFmtId="0" fontId="18" fillId="0" borderId="0" xfId="52" applyFont="1" applyFill="1" applyBorder="1" applyAlignment="1">
      <alignment horizontal="center"/>
      <protection/>
    </xf>
    <xf numFmtId="0" fontId="18" fillId="0" borderId="49" xfId="52" applyFont="1" applyFill="1" applyBorder="1" applyAlignment="1">
      <alignment horizontal="center" vertical="center"/>
      <protection/>
    </xf>
    <xf numFmtId="0" fontId="18" fillId="0" borderId="50" xfId="52" applyFont="1" applyFill="1" applyBorder="1" applyAlignment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8" fillId="0" borderId="51" xfId="52" applyFont="1" applyFill="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9" fillId="0" borderId="12" xfId="53" applyNumberFormat="1" applyFont="1" applyFill="1" applyBorder="1" applyAlignment="1">
      <alignment horizontal="center" vertical="center" wrapText="1"/>
      <protection/>
    </xf>
    <xf numFmtId="0" fontId="7" fillId="0" borderId="35" xfId="53" applyNumberFormat="1" applyFont="1" applyFill="1" applyBorder="1" applyAlignment="1">
      <alignment vertical="center"/>
      <protection/>
    </xf>
    <xf numFmtId="0" fontId="7" fillId="0" borderId="35" xfId="53" applyNumberFormat="1" applyFont="1" applyFill="1" applyBorder="1" applyAlignment="1">
      <alignment horizontal="left" vertical="center" wrapText="1"/>
      <protection/>
    </xf>
    <xf numFmtId="0" fontId="18" fillId="0" borderId="35" xfId="52" applyFont="1" applyFill="1" applyBorder="1" applyAlignment="1">
      <alignment horizontal="center" vertical="center"/>
      <protection/>
    </xf>
    <xf numFmtId="0" fontId="18" fillId="0" borderId="36" xfId="52" applyNumberFormat="1" applyFont="1" applyFill="1" applyBorder="1" applyAlignment="1">
      <alignment horizontal="center" vertical="center"/>
      <protection/>
    </xf>
    <xf numFmtId="165" fontId="18" fillId="0" borderId="41" xfId="52" applyNumberFormat="1" applyFont="1" applyFill="1" applyBorder="1" applyAlignment="1" applyProtection="1">
      <alignment horizontal="center" vertical="center"/>
      <protection locked="0"/>
    </xf>
    <xf numFmtId="0" fontId="18" fillId="0" borderId="41" xfId="52" applyFont="1" applyFill="1" applyBorder="1" applyAlignment="1">
      <alignment horizontal="center" vertical="center"/>
      <protection/>
    </xf>
    <xf numFmtId="0" fontId="18" fillId="0" borderId="42" xfId="52" applyNumberFormat="1" applyFont="1" applyFill="1" applyBorder="1" applyAlignment="1">
      <alignment horizontal="center" vertical="center"/>
      <protection/>
    </xf>
    <xf numFmtId="0" fontId="9" fillId="0" borderId="37" xfId="53" applyNumberFormat="1" applyFont="1" applyFill="1" applyBorder="1" applyAlignment="1">
      <alignment horizontal="center" vertical="center" wrapText="1"/>
      <protection/>
    </xf>
    <xf numFmtId="0" fontId="7" fillId="0" borderId="42" xfId="53" applyNumberFormat="1" applyFont="1" applyFill="1" applyBorder="1" applyAlignment="1">
      <alignment horizontal="center" vertical="center"/>
      <protection/>
    </xf>
    <xf numFmtId="0" fontId="11" fillId="0" borderId="21" xfId="52" applyFont="1" applyFill="1" applyBorder="1" applyAlignment="1" applyProtection="1">
      <alignment horizontal="center" textRotation="90" wrapText="1"/>
      <protection locked="0"/>
    </xf>
    <xf numFmtId="0" fontId="11" fillId="0" borderId="28" xfId="52" applyFont="1" applyFill="1" applyBorder="1" applyAlignment="1" applyProtection="1">
      <alignment horizontal="center" vertical="center" textRotation="90" wrapText="1"/>
      <protection locked="0"/>
    </xf>
    <xf numFmtId="0" fontId="7" fillId="0" borderId="41" xfId="53" applyNumberFormat="1" applyFont="1" applyFill="1" applyBorder="1" applyAlignment="1">
      <alignment horizontal="center" vertical="center" wrapText="1"/>
      <protection/>
    </xf>
    <xf numFmtId="0" fontId="7" fillId="0" borderId="35" xfId="53" applyNumberFormat="1" applyFont="1" applyFill="1" applyBorder="1" applyAlignment="1">
      <alignment horizontal="center" vertical="center" wrapText="1"/>
      <protection/>
    </xf>
    <xf numFmtId="0" fontId="75" fillId="0" borderId="27" xfId="0" applyFont="1" applyBorder="1" applyAlignment="1">
      <alignment horizontal="center" vertical="center"/>
    </xf>
    <xf numFmtId="0" fontId="75" fillId="0" borderId="52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18" fillId="0" borderId="53" xfId="52" applyFont="1" applyFill="1" applyBorder="1" applyAlignment="1">
      <alignment horizontal="center" vertical="center"/>
      <protection/>
    </xf>
    <xf numFmtId="0" fontId="7" fillId="0" borderId="10" xfId="53" applyNumberFormat="1" applyFont="1" applyFill="1" applyBorder="1" applyAlignment="1">
      <alignment vertical="center" wrapText="1"/>
      <protection/>
    </xf>
    <xf numFmtId="0" fontId="18" fillId="0" borderId="10" xfId="52" applyNumberFormat="1" applyFont="1" applyFill="1" applyBorder="1" applyAlignment="1">
      <alignment vertical="center" wrapText="1"/>
      <protection/>
    </xf>
    <xf numFmtId="0" fontId="7" fillId="0" borderId="52" xfId="53" applyNumberFormat="1" applyFont="1" applyFill="1" applyBorder="1" applyAlignment="1">
      <alignment vertical="center"/>
      <protection/>
    </xf>
    <xf numFmtId="0" fontId="18" fillId="0" borderId="51" xfId="52" applyFont="1" applyFill="1" applyBorder="1" applyAlignment="1" applyProtection="1">
      <alignment horizontal="center" vertical="center"/>
      <protection locked="0"/>
    </xf>
    <xf numFmtId="0" fontId="18" fillId="0" borderId="25" xfId="52" applyFont="1" applyFill="1" applyBorder="1" applyAlignment="1" applyProtection="1">
      <alignment horizontal="center" vertical="center"/>
      <protection locked="0"/>
    </xf>
    <xf numFmtId="0" fontId="18" fillId="0" borderId="52" xfId="52" applyFont="1" applyFill="1" applyBorder="1" applyAlignment="1" applyProtection="1">
      <alignment horizontal="center" vertical="center"/>
      <protection locked="0"/>
    </xf>
    <xf numFmtId="0" fontId="18" fillId="0" borderId="52" xfId="52" applyFont="1" applyFill="1" applyBorder="1" applyAlignment="1">
      <alignment horizontal="center" vertical="center"/>
      <protection/>
    </xf>
    <xf numFmtId="165" fontId="18" fillId="0" borderId="10" xfId="52" applyNumberFormat="1" applyFont="1" applyFill="1" applyBorder="1" applyAlignment="1">
      <alignment horizontal="center" vertical="center"/>
      <protection/>
    </xf>
    <xf numFmtId="0" fontId="18" fillId="0" borderId="10" xfId="52" applyNumberFormat="1" applyFont="1" applyFill="1" applyBorder="1" applyAlignment="1">
      <alignment horizontal="center" vertical="center"/>
      <protection/>
    </xf>
    <xf numFmtId="45" fontId="18" fillId="0" borderId="10" xfId="52" applyNumberFormat="1" applyFont="1" applyFill="1" applyBorder="1" applyAlignment="1">
      <alignment horizontal="center" vertical="center"/>
      <protection/>
    </xf>
    <xf numFmtId="0" fontId="7" fillId="0" borderId="11" xfId="53" applyNumberFormat="1" applyFont="1" applyFill="1" applyBorder="1" applyAlignment="1">
      <alignment vertical="center" wrapText="1"/>
      <protection/>
    </xf>
    <xf numFmtId="0" fontId="18" fillId="0" borderId="11" xfId="52" applyNumberFormat="1" applyFont="1" applyFill="1" applyBorder="1" applyAlignment="1">
      <alignment vertical="center" wrapText="1"/>
      <protection/>
    </xf>
    <xf numFmtId="0" fontId="7" fillId="0" borderId="12" xfId="53" applyNumberFormat="1" applyFont="1" applyFill="1" applyBorder="1" applyAlignment="1">
      <alignment vertical="center" wrapText="1"/>
      <protection/>
    </xf>
    <xf numFmtId="0" fontId="18" fillId="0" borderId="12" xfId="52" applyNumberFormat="1" applyFont="1" applyFill="1" applyBorder="1" applyAlignment="1">
      <alignment vertical="center" wrapText="1"/>
      <protection/>
    </xf>
    <xf numFmtId="0" fontId="36" fillId="0" borderId="11" xfId="52" applyFont="1" applyFill="1" applyBorder="1" applyAlignment="1" applyProtection="1">
      <alignment horizontal="center" textRotation="90" wrapText="1"/>
      <protection locked="0"/>
    </xf>
    <xf numFmtId="165" fontId="36" fillId="0" borderId="11" xfId="52" applyNumberFormat="1" applyFont="1" applyFill="1" applyBorder="1" applyAlignment="1">
      <alignment horizontal="center" textRotation="90" wrapText="1"/>
      <protection/>
    </xf>
    <xf numFmtId="0" fontId="36" fillId="0" borderId="11" xfId="52" applyNumberFormat="1" applyFont="1" applyFill="1" applyBorder="1" applyAlignment="1">
      <alignment horizontal="center" textRotation="90" wrapText="1"/>
      <protection/>
    </xf>
    <xf numFmtId="0" fontId="36" fillId="0" borderId="11" xfId="52" applyFont="1" applyFill="1" applyBorder="1" applyAlignment="1">
      <alignment horizontal="center" textRotation="90" wrapText="1"/>
      <protection/>
    </xf>
    <xf numFmtId="0" fontId="9" fillId="0" borderId="23" xfId="53" applyNumberFormat="1" applyFont="1" applyFill="1" applyBorder="1" applyAlignment="1">
      <alignment horizontal="center" vertical="center" wrapText="1"/>
      <protection/>
    </xf>
    <xf numFmtId="0" fontId="7" fillId="0" borderId="29" xfId="53" applyNumberFormat="1" applyFont="1" applyFill="1" applyBorder="1" applyAlignment="1">
      <alignment vertical="center"/>
      <protection/>
    </xf>
    <xf numFmtId="0" fontId="7" fillId="0" borderId="28" xfId="53" applyNumberFormat="1" applyFont="1" applyFill="1" applyBorder="1" applyAlignment="1">
      <alignment vertical="center"/>
      <protection/>
    </xf>
    <xf numFmtId="0" fontId="36" fillId="0" borderId="18" xfId="52" applyFont="1" applyFill="1" applyBorder="1" applyAlignment="1" applyProtection="1">
      <alignment horizontal="center" textRotation="90" wrapText="1"/>
      <protection locked="0"/>
    </xf>
    <xf numFmtId="165" fontId="36" fillId="0" borderId="22" xfId="52" applyNumberFormat="1" applyFont="1" applyFill="1" applyBorder="1" applyAlignment="1">
      <alignment horizontal="center" textRotation="90" wrapText="1"/>
      <protection/>
    </xf>
    <xf numFmtId="165" fontId="18" fillId="0" borderId="23" xfId="52" applyNumberFormat="1" applyFont="1" applyFill="1" applyBorder="1" applyAlignment="1">
      <alignment horizontal="center" vertical="center"/>
      <protection/>
    </xf>
    <xf numFmtId="165" fontId="18" fillId="0" borderId="51" xfId="52" applyNumberFormat="1" applyFont="1" applyFill="1" applyBorder="1" applyAlignment="1" applyProtection="1">
      <alignment horizontal="center" vertical="center"/>
      <protection locked="0"/>
    </xf>
    <xf numFmtId="165" fontId="18" fillId="0" borderId="52" xfId="52" applyNumberFormat="1" applyFont="1" applyFill="1" applyBorder="1" applyAlignment="1" applyProtection="1">
      <alignment horizontal="center" vertical="center"/>
      <protection locked="0"/>
    </xf>
    <xf numFmtId="0" fontId="18" fillId="0" borderId="54" xfId="52" applyFont="1" applyFill="1" applyBorder="1" applyAlignment="1">
      <alignment horizontal="center" vertical="center"/>
      <protection/>
    </xf>
    <xf numFmtId="165" fontId="36" fillId="0" borderId="21" xfId="52" applyNumberFormat="1" applyFont="1" applyFill="1" applyBorder="1" applyAlignment="1">
      <alignment horizontal="center" textRotation="90" wrapText="1"/>
      <protection/>
    </xf>
    <xf numFmtId="0" fontId="36" fillId="0" borderId="28" xfId="52" applyFont="1" applyFill="1" applyBorder="1" applyAlignment="1">
      <alignment horizontal="center" textRotation="90" wrapText="1"/>
      <protection/>
    </xf>
    <xf numFmtId="165" fontId="18" fillId="0" borderId="51" xfId="52" applyNumberFormat="1" applyFont="1" applyFill="1" applyBorder="1" applyAlignment="1">
      <alignment horizontal="center" vertical="center"/>
      <protection/>
    </xf>
    <xf numFmtId="0" fontId="18" fillId="0" borderId="16" xfId="52" applyFont="1" applyFill="1" applyBorder="1" applyAlignment="1" applyProtection="1">
      <alignment horizontal="center" vertical="center"/>
      <protection locked="0"/>
    </xf>
    <xf numFmtId="0" fontId="18" fillId="0" borderId="27" xfId="52" applyFont="1" applyFill="1" applyBorder="1" applyAlignment="1" applyProtection="1">
      <alignment horizontal="center" vertical="center"/>
      <protection locked="0"/>
    </xf>
    <xf numFmtId="0" fontId="18" fillId="0" borderId="21" xfId="52" applyFont="1" applyFill="1" applyBorder="1" applyAlignment="1" applyProtection="1">
      <alignment horizontal="center" vertical="center"/>
      <protection locked="0"/>
    </xf>
    <xf numFmtId="0" fontId="18" fillId="0" borderId="28" xfId="52" applyFont="1" applyFill="1" applyBorder="1" applyAlignment="1" applyProtection="1">
      <alignment horizontal="center" vertical="center"/>
      <protection locked="0"/>
    </xf>
    <xf numFmtId="10" fontId="18" fillId="0" borderId="10" xfId="52" applyNumberFormat="1" applyFont="1" applyFill="1" applyBorder="1" applyAlignment="1">
      <alignment horizontal="center" vertical="center"/>
      <protection/>
    </xf>
    <xf numFmtId="0" fontId="36" fillId="0" borderId="18" xfId="52" applyNumberFormat="1" applyFont="1" applyFill="1" applyBorder="1" applyAlignment="1">
      <alignment horizontal="center" textRotation="90" wrapText="1"/>
      <protection/>
    </xf>
    <xf numFmtId="0" fontId="18" fillId="0" borderId="25" xfId="52" applyNumberFormat="1" applyFont="1" applyFill="1" applyBorder="1" applyAlignment="1">
      <alignment horizontal="center" vertical="center"/>
      <protection/>
    </xf>
    <xf numFmtId="0" fontId="36" fillId="0" borderId="18" xfId="52" applyFont="1" applyFill="1" applyBorder="1" applyAlignment="1">
      <alignment horizontal="center" textRotation="90" wrapText="1"/>
      <protection/>
    </xf>
    <xf numFmtId="0" fontId="37" fillId="0" borderId="22" xfId="53" applyNumberFormat="1" applyFont="1" applyFill="1" applyBorder="1" applyAlignment="1">
      <alignment horizontal="center" vertical="center" wrapText="1"/>
      <protection/>
    </xf>
    <xf numFmtId="0" fontId="11" fillId="0" borderId="19" xfId="52" applyFont="1" applyFill="1" applyBorder="1" applyAlignment="1" applyProtection="1">
      <alignment horizontal="center" wrapText="1"/>
      <protection locked="0"/>
    </xf>
    <xf numFmtId="165" fontId="11" fillId="0" borderId="33" xfId="52" applyNumberFormat="1" applyFont="1" applyFill="1" applyBorder="1" applyAlignment="1">
      <alignment vertical="center" wrapText="1"/>
      <protection/>
    </xf>
    <xf numFmtId="0" fontId="37" fillId="0" borderId="32" xfId="53" applyNumberFormat="1" applyFont="1" applyFill="1" applyBorder="1" applyAlignment="1">
      <alignment horizontal="center" vertical="center" wrapText="1"/>
      <protection/>
    </xf>
    <xf numFmtId="0" fontId="37" fillId="0" borderId="19" xfId="53" applyNumberFormat="1" applyFont="1" applyFill="1" applyBorder="1" applyAlignment="1">
      <alignment horizontal="center" vertical="center" wrapText="1"/>
      <protection/>
    </xf>
    <xf numFmtId="0" fontId="18" fillId="0" borderId="32" xfId="52" applyFont="1" applyFill="1" applyBorder="1" applyAlignment="1" applyProtection="1">
      <alignment horizontal="center" vertical="center"/>
      <protection locked="0"/>
    </xf>
    <xf numFmtId="0" fontId="18" fillId="0" borderId="33" xfId="52" applyNumberFormat="1" applyFont="1" applyFill="1" applyBorder="1" applyAlignment="1" applyProtection="1">
      <alignment horizontal="center" vertical="center"/>
      <protection locked="0"/>
    </xf>
    <xf numFmtId="0" fontId="37" fillId="0" borderId="11" xfId="53" applyNumberFormat="1" applyFont="1" applyFill="1" applyBorder="1" applyAlignment="1">
      <alignment horizontal="center" vertical="center" wrapText="1"/>
      <protection/>
    </xf>
    <xf numFmtId="0" fontId="18" fillId="0" borderId="14" xfId="52" applyFont="1" applyFill="1" applyBorder="1" applyAlignment="1" applyProtection="1">
      <alignment horizontal="center" vertical="center"/>
      <protection locked="0"/>
    </xf>
    <xf numFmtId="0" fontId="18" fillId="0" borderId="29" xfId="52" applyFont="1" applyFill="1" applyBorder="1" applyAlignment="1" applyProtection="1">
      <alignment horizontal="center" vertical="center"/>
      <protection locked="0"/>
    </xf>
    <xf numFmtId="0" fontId="18" fillId="0" borderId="30" xfId="52" applyFont="1" applyFill="1" applyBorder="1" applyAlignment="1" applyProtection="1">
      <alignment horizontal="center" vertical="center"/>
      <protection locked="0"/>
    </xf>
    <xf numFmtId="0" fontId="18" fillId="0" borderId="31" xfId="52" applyFont="1" applyFill="1" applyBorder="1" applyAlignment="1" applyProtection="1">
      <alignment horizontal="center" vertical="center"/>
      <protection locked="0"/>
    </xf>
    <xf numFmtId="0" fontId="18" fillId="0" borderId="29" xfId="52" applyNumberFormat="1" applyFont="1" applyFill="1" applyBorder="1" applyAlignment="1" applyProtection="1">
      <alignment horizontal="center" vertical="center"/>
      <protection locked="0"/>
    </xf>
    <xf numFmtId="0" fontId="18" fillId="0" borderId="52" xfId="52" applyNumberFormat="1" applyFont="1" applyFill="1" applyBorder="1" applyAlignment="1" applyProtection="1">
      <alignment horizontal="center" vertical="center"/>
      <protection locked="0"/>
    </xf>
    <xf numFmtId="0" fontId="18" fillId="0" borderId="27" xfId="52" applyNumberFormat="1" applyFont="1" applyFill="1" applyBorder="1" applyAlignment="1" applyProtection="1">
      <alignment horizontal="center" vertical="center"/>
      <protection locked="0"/>
    </xf>
    <xf numFmtId="0" fontId="18" fillId="33" borderId="23" xfId="52" applyFont="1" applyFill="1" applyBorder="1" applyAlignment="1" applyProtection="1">
      <alignment horizontal="center" vertical="center"/>
      <protection locked="0"/>
    </xf>
    <xf numFmtId="0" fontId="18" fillId="33" borderId="25" xfId="52" applyNumberFormat="1" applyFont="1" applyFill="1" applyBorder="1" applyAlignment="1" applyProtection="1">
      <alignment horizontal="center" vertical="center"/>
      <protection locked="0"/>
    </xf>
    <xf numFmtId="0" fontId="18" fillId="33" borderId="51" xfId="52" applyFont="1" applyFill="1" applyBorder="1" applyAlignment="1" applyProtection="1">
      <alignment horizontal="center" vertical="center"/>
      <protection locked="0"/>
    </xf>
    <xf numFmtId="0" fontId="18" fillId="33" borderId="52" xfId="52" applyFont="1" applyFill="1" applyBorder="1" applyAlignment="1" applyProtection="1">
      <alignment horizontal="center" vertical="center"/>
      <protection locked="0"/>
    </xf>
    <xf numFmtId="0" fontId="18" fillId="33" borderId="32" xfId="52" applyFont="1" applyFill="1" applyBorder="1" applyAlignment="1" applyProtection="1">
      <alignment horizontal="center" vertical="center"/>
      <protection locked="0"/>
    </xf>
    <xf numFmtId="0" fontId="18" fillId="33" borderId="33" xfId="52" applyNumberFormat="1" applyFont="1" applyFill="1" applyBorder="1" applyAlignment="1" applyProtection="1">
      <alignment horizontal="center" vertical="center"/>
      <protection locked="0"/>
    </xf>
    <xf numFmtId="0" fontId="18" fillId="33" borderId="30" xfId="52" applyFont="1" applyFill="1" applyBorder="1" applyAlignment="1" applyProtection="1">
      <alignment horizontal="center" vertical="center"/>
      <protection locked="0"/>
    </xf>
    <xf numFmtId="0" fontId="18" fillId="33" borderId="31" xfId="52" applyFont="1" applyFill="1" applyBorder="1" applyAlignment="1" applyProtection="1">
      <alignment horizontal="center" vertical="center"/>
      <protection locked="0"/>
    </xf>
    <xf numFmtId="0" fontId="18" fillId="33" borderId="33" xfId="52" applyFont="1" applyFill="1" applyBorder="1" applyAlignment="1" applyProtection="1">
      <alignment horizontal="center" vertical="center"/>
      <protection locked="0"/>
    </xf>
    <xf numFmtId="0" fontId="18" fillId="33" borderId="31" xfId="52" applyNumberFormat="1" applyFont="1" applyFill="1" applyBorder="1" applyAlignment="1" applyProtection="1">
      <alignment horizontal="center" vertical="center"/>
      <protection locked="0"/>
    </xf>
    <xf numFmtId="0" fontId="18" fillId="33" borderId="52" xfId="52" applyNumberFormat="1" applyFont="1" applyFill="1" applyBorder="1" applyAlignment="1" applyProtection="1">
      <alignment horizontal="center" vertical="center"/>
      <protection locked="0"/>
    </xf>
    <xf numFmtId="0" fontId="18" fillId="33" borderId="22" xfId="52" applyFont="1" applyFill="1" applyBorder="1" applyAlignment="1" applyProtection="1">
      <alignment horizontal="center" vertical="center"/>
      <protection locked="0"/>
    </xf>
    <xf numFmtId="0" fontId="18" fillId="33" borderId="18" xfId="52" applyNumberFormat="1" applyFont="1" applyFill="1" applyBorder="1" applyAlignment="1" applyProtection="1">
      <alignment horizontal="center" vertical="center"/>
      <protection locked="0"/>
    </xf>
    <xf numFmtId="0" fontId="18" fillId="33" borderId="21" xfId="52" applyFont="1" applyFill="1" applyBorder="1" applyAlignment="1" applyProtection="1">
      <alignment horizontal="center" vertical="center"/>
      <protection locked="0"/>
    </xf>
    <xf numFmtId="0" fontId="18" fillId="33" borderId="28" xfId="52" applyFont="1" applyFill="1" applyBorder="1" applyAlignment="1" applyProtection="1">
      <alignment horizontal="center" vertical="center"/>
      <protection locked="0"/>
    </xf>
    <xf numFmtId="0" fontId="18" fillId="33" borderId="28" xfId="52" applyNumberFormat="1" applyFont="1" applyFill="1" applyBorder="1" applyAlignment="1" applyProtection="1">
      <alignment horizontal="center" vertical="center"/>
      <protection locked="0"/>
    </xf>
    <xf numFmtId="0" fontId="18" fillId="33" borderId="18" xfId="52" applyFont="1" applyFill="1" applyBorder="1" applyAlignment="1" applyProtection="1">
      <alignment horizontal="center" vertical="center"/>
      <protection locked="0"/>
    </xf>
    <xf numFmtId="0" fontId="18" fillId="33" borderId="25" xfId="52" applyFont="1" applyFill="1" applyBorder="1" applyAlignment="1" applyProtection="1">
      <alignment horizontal="center" vertical="center"/>
      <protection locked="0"/>
    </xf>
    <xf numFmtId="0" fontId="18" fillId="0" borderId="12" xfId="52" applyFont="1" applyFill="1" applyBorder="1" applyAlignment="1">
      <alignment horizontal="center" vertical="center"/>
      <protection/>
    </xf>
    <xf numFmtId="0" fontId="18" fillId="0" borderId="11" xfId="52" applyFont="1" applyFill="1" applyBorder="1" applyAlignment="1">
      <alignment horizontal="center" vertical="center"/>
      <protection/>
    </xf>
    <xf numFmtId="0" fontId="18" fillId="0" borderId="29" xfId="52" applyFont="1" applyFill="1" applyBorder="1" applyAlignment="1">
      <alignment horizontal="center" vertical="center"/>
      <protection/>
    </xf>
    <xf numFmtId="0" fontId="18" fillId="0" borderId="28" xfId="52" applyFont="1" applyFill="1" applyBorder="1" applyAlignment="1">
      <alignment horizontal="center" vertical="center"/>
      <protection/>
    </xf>
    <xf numFmtId="0" fontId="18" fillId="0" borderId="47" xfId="52" applyFont="1" applyFill="1" applyBorder="1" applyAlignment="1">
      <alignment horizontal="center" vertical="center"/>
      <protection/>
    </xf>
    <xf numFmtId="0" fontId="18" fillId="0" borderId="48" xfId="52" applyFont="1" applyFill="1" applyBorder="1" applyAlignment="1">
      <alignment horizontal="center" vertical="center"/>
      <protection/>
    </xf>
    <xf numFmtId="0" fontId="18" fillId="0" borderId="14" xfId="52" applyFont="1" applyFill="1" applyBorder="1" applyAlignment="1">
      <alignment horizontal="center" vertical="center"/>
      <protection/>
    </xf>
    <xf numFmtId="0" fontId="18" fillId="0" borderId="21" xfId="52" applyFont="1" applyFill="1" applyBorder="1" applyAlignment="1">
      <alignment horizontal="center" vertical="center"/>
      <protection/>
    </xf>
    <xf numFmtId="49" fontId="18" fillId="0" borderId="12" xfId="52" applyNumberFormat="1" applyFont="1" applyFill="1" applyBorder="1" applyAlignment="1">
      <alignment horizontal="center" vertical="center"/>
      <protection/>
    </xf>
    <xf numFmtId="49" fontId="18" fillId="0" borderId="11" xfId="52" applyNumberFormat="1" applyFont="1" applyFill="1" applyBorder="1" applyAlignment="1">
      <alignment horizontal="center" vertical="center"/>
      <protection/>
    </xf>
    <xf numFmtId="0" fontId="18" fillId="0" borderId="12" xfId="52" applyFont="1" applyFill="1" applyBorder="1" applyAlignment="1">
      <alignment horizontal="left" vertical="center"/>
      <protection/>
    </xf>
    <xf numFmtId="0" fontId="18" fillId="0" borderId="11" xfId="52" applyFont="1" applyFill="1" applyBorder="1" applyAlignment="1">
      <alignment horizontal="left" vertical="center"/>
      <protection/>
    </xf>
    <xf numFmtId="0" fontId="18" fillId="0" borderId="12" xfId="52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horizontal="center" vertical="center" wrapText="1"/>
      <protection/>
    </xf>
    <xf numFmtId="0" fontId="7" fillId="0" borderId="29" xfId="53" applyNumberFormat="1" applyFont="1" applyFill="1" applyBorder="1" applyAlignment="1">
      <alignment horizontal="center" vertical="center"/>
      <protection/>
    </xf>
    <xf numFmtId="0" fontId="7" fillId="0" borderId="28" xfId="53" applyNumberFormat="1" applyFont="1" applyFill="1" applyBorder="1" applyAlignment="1">
      <alignment horizontal="center" vertical="center"/>
      <protection/>
    </xf>
    <xf numFmtId="165" fontId="18" fillId="0" borderId="20" xfId="52" applyNumberFormat="1" applyFont="1" applyFill="1" applyBorder="1" applyAlignment="1">
      <alignment horizontal="center" vertical="center"/>
      <protection/>
    </xf>
    <xf numFmtId="0" fontId="18" fillId="0" borderId="20" xfId="52" applyFont="1" applyFill="1" applyBorder="1" applyAlignment="1">
      <alignment horizontal="center" vertical="center"/>
      <protection/>
    </xf>
    <xf numFmtId="165" fontId="18" fillId="0" borderId="12" xfId="52" applyNumberFormat="1" applyFont="1" applyFill="1" applyBorder="1" applyAlignment="1">
      <alignment horizontal="center" vertical="center"/>
      <protection/>
    </xf>
    <xf numFmtId="10" fontId="18" fillId="0" borderId="12" xfId="52" applyNumberFormat="1" applyFont="1" applyFill="1" applyBorder="1" applyAlignment="1">
      <alignment horizontal="center" vertical="center"/>
      <protection/>
    </xf>
    <xf numFmtId="10" fontId="18" fillId="0" borderId="19" xfId="52" applyNumberFormat="1" applyFont="1" applyFill="1" applyBorder="1" applyAlignment="1">
      <alignment horizontal="center" vertical="center"/>
      <protection/>
    </xf>
    <xf numFmtId="0" fontId="18" fillId="0" borderId="31" xfId="52" applyFont="1" applyFill="1" applyBorder="1" applyAlignment="1">
      <alignment horizontal="center" vertical="center"/>
      <protection/>
    </xf>
    <xf numFmtId="0" fontId="18" fillId="0" borderId="55" xfId="52" applyFont="1" applyFill="1" applyBorder="1" applyAlignment="1">
      <alignment horizontal="center" vertical="center"/>
      <protection/>
    </xf>
    <xf numFmtId="0" fontId="18" fillId="0" borderId="16" xfId="52" applyFont="1" applyFill="1" applyBorder="1" applyAlignment="1">
      <alignment horizontal="center" vertical="center"/>
      <protection/>
    </xf>
    <xf numFmtId="49" fontId="18" fillId="0" borderId="20" xfId="52" applyNumberFormat="1" applyFont="1" applyFill="1" applyBorder="1" applyAlignment="1">
      <alignment horizontal="center" vertical="center"/>
      <protection/>
    </xf>
    <xf numFmtId="0" fontId="18" fillId="0" borderId="20" xfId="52" applyFont="1" applyFill="1" applyBorder="1" applyAlignment="1">
      <alignment horizontal="left" vertical="center"/>
      <protection/>
    </xf>
    <xf numFmtId="0" fontId="18" fillId="0" borderId="20" xfId="52" applyNumberFormat="1" applyFont="1" applyFill="1" applyBorder="1" applyAlignment="1">
      <alignment horizontal="center" vertical="center" wrapText="1"/>
      <protection/>
    </xf>
    <xf numFmtId="0" fontId="18" fillId="0" borderId="11" xfId="52" applyNumberFormat="1" applyFont="1" applyFill="1" applyBorder="1" applyAlignment="1">
      <alignment horizontal="center" vertical="center" wrapText="1"/>
      <protection/>
    </xf>
    <xf numFmtId="0" fontId="7" fillId="0" borderId="27" xfId="53" applyNumberFormat="1" applyFont="1" applyFill="1" applyBorder="1" applyAlignment="1">
      <alignment horizontal="center" vertical="center"/>
      <protection/>
    </xf>
    <xf numFmtId="10" fontId="18" fillId="0" borderId="20" xfId="52" applyNumberFormat="1" applyFont="1" applyFill="1" applyBorder="1" applyAlignment="1">
      <alignment horizontal="center" vertical="center"/>
      <protection/>
    </xf>
    <xf numFmtId="10" fontId="18" fillId="0" borderId="11" xfId="52" applyNumberFormat="1" applyFont="1" applyFill="1" applyBorder="1" applyAlignment="1">
      <alignment horizontal="center" vertical="center"/>
      <protection/>
    </xf>
    <xf numFmtId="0" fontId="18" fillId="0" borderId="27" xfId="52" applyFont="1" applyFill="1" applyBorder="1" applyAlignment="1">
      <alignment horizontal="center" vertical="center"/>
      <protection/>
    </xf>
    <xf numFmtId="0" fontId="18" fillId="0" borderId="56" xfId="52" applyFont="1" applyFill="1" applyBorder="1" applyAlignment="1">
      <alignment horizontal="center" vertical="center"/>
      <protection/>
    </xf>
    <xf numFmtId="0" fontId="18" fillId="0" borderId="30" xfId="52" applyFont="1" applyFill="1" applyBorder="1" applyAlignment="1">
      <alignment horizontal="center" vertical="center"/>
      <protection/>
    </xf>
    <xf numFmtId="49" fontId="18" fillId="0" borderId="19" xfId="52" applyNumberFormat="1" applyFont="1" applyFill="1" applyBorder="1" applyAlignment="1">
      <alignment horizontal="center" vertical="center"/>
      <protection/>
    </xf>
    <xf numFmtId="0" fontId="18" fillId="0" borderId="19" xfId="52" applyFont="1" applyFill="1" applyBorder="1" applyAlignment="1">
      <alignment horizontal="left" vertical="center"/>
      <protection/>
    </xf>
    <xf numFmtId="0" fontId="18" fillId="0" borderId="19" xfId="52" applyFont="1" applyFill="1" applyBorder="1" applyAlignment="1">
      <alignment horizontal="center" vertical="center"/>
      <protection/>
    </xf>
    <xf numFmtId="0" fontId="18" fillId="0" borderId="19" xfId="52" applyFont="1" applyFill="1" applyBorder="1" applyAlignment="1">
      <alignment horizontal="center" vertical="center" wrapText="1"/>
      <protection/>
    </xf>
    <xf numFmtId="0" fontId="7" fillId="0" borderId="31" xfId="53" applyNumberFormat="1" applyFont="1" applyFill="1" applyBorder="1" applyAlignment="1">
      <alignment horizontal="center" vertical="center"/>
      <protection/>
    </xf>
    <xf numFmtId="165" fontId="18" fillId="0" borderId="11" xfId="52" applyNumberFormat="1" applyFont="1" applyFill="1" applyBorder="1" applyAlignment="1">
      <alignment horizontal="center" vertical="center"/>
      <protection/>
    </xf>
    <xf numFmtId="0" fontId="18" fillId="0" borderId="20" xfId="52" applyNumberFormat="1" applyFont="1" applyFill="1" applyBorder="1" applyAlignment="1">
      <alignment horizontal="center" vertical="center"/>
      <protection/>
    </xf>
    <xf numFmtId="0" fontId="18" fillId="0" borderId="11" xfId="52" applyNumberFormat="1" applyFont="1" applyFill="1" applyBorder="1" applyAlignment="1">
      <alignment horizontal="center" vertical="center"/>
      <protection/>
    </xf>
    <xf numFmtId="165" fontId="18" fillId="0" borderId="27" xfId="52" applyNumberFormat="1" applyFont="1" applyFill="1" applyBorder="1" applyAlignment="1">
      <alignment horizontal="center" vertical="center"/>
      <protection/>
    </xf>
    <xf numFmtId="165" fontId="18" fillId="0" borderId="28" xfId="52" applyNumberFormat="1" applyFont="1" applyFill="1" applyBorder="1" applyAlignment="1">
      <alignment horizontal="center" vertical="center"/>
      <protection/>
    </xf>
    <xf numFmtId="0" fontId="18" fillId="0" borderId="56" xfId="52" applyNumberFormat="1" applyFont="1" applyFill="1" applyBorder="1" applyAlignment="1">
      <alignment horizontal="center" vertical="center"/>
      <protection/>
    </xf>
    <xf numFmtId="0" fontId="18" fillId="0" borderId="48" xfId="52" applyNumberFormat="1" applyFont="1" applyFill="1" applyBorder="1" applyAlignment="1">
      <alignment horizontal="center" vertical="center"/>
      <protection/>
    </xf>
    <xf numFmtId="165" fontId="18" fillId="0" borderId="19" xfId="52" applyNumberFormat="1" applyFont="1" applyFill="1" applyBorder="1" applyAlignment="1">
      <alignment horizontal="center" vertical="center"/>
      <protection/>
    </xf>
    <xf numFmtId="0" fontId="18" fillId="0" borderId="12" xfId="52" applyNumberFormat="1" applyFont="1" applyFill="1" applyBorder="1" applyAlignment="1">
      <alignment horizontal="center" vertical="center"/>
      <protection/>
    </xf>
    <xf numFmtId="0" fontId="18" fillId="0" borderId="19" xfId="52" applyNumberFormat="1" applyFont="1" applyFill="1" applyBorder="1" applyAlignment="1">
      <alignment horizontal="center" vertical="center"/>
      <protection/>
    </xf>
    <xf numFmtId="165" fontId="18" fillId="0" borderId="29" xfId="52" applyNumberFormat="1" applyFont="1" applyFill="1" applyBorder="1" applyAlignment="1">
      <alignment horizontal="center" vertical="center"/>
      <protection/>
    </xf>
    <xf numFmtId="165" fontId="18" fillId="0" borderId="31" xfId="52" applyNumberFormat="1" applyFont="1" applyFill="1" applyBorder="1" applyAlignment="1">
      <alignment horizontal="center" vertical="center"/>
      <protection/>
    </xf>
    <xf numFmtId="0" fontId="18" fillId="0" borderId="47" xfId="52" applyNumberFormat="1" applyFont="1" applyFill="1" applyBorder="1" applyAlignment="1">
      <alignment horizontal="center" vertical="center"/>
      <protection/>
    </xf>
    <xf numFmtId="0" fontId="18" fillId="0" borderId="55" xfId="52" applyNumberFormat="1" applyFont="1" applyFill="1" applyBorder="1" applyAlignment="1">
      <alignment horizontal="center" vertical="center"/>
      <protection/>
    </xf>
    <xf numFmtId="49" fontId="18" fillId="0" borderId="20" xfId="52" applyNumberFormat="1" applyFont="1" applyFill="1" applyBorder="1" applyAlignment="1" applyProtection="1">
      <alignment horizontal="center" vertical="center" wrapText="1"/>
      <protection locked="0"/>
    </xf>
    <xf numFmtId="49" fontId="18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53" applyNumberFormat="1" applyFont="1" applyFill="1" applyBorder="1" applyAlignment="1">
      <alignment horizontal="left" vertical="center"/>
      <protection/>
    </xf>
    <xf numFmtId="0" fontId="7" fillId="0" borderId="11" xfId="53" applyNumberFormat="1" applyFont="1" applyFill="1" applyBorder="1" applyAlignment="1">
      <alignment horizontal="left" vertical="center"/>
      <protection/>
    </xf>
    <xf numFmtId="0" fontId="7" fillId="0" borderId="20" xfId="53" applyNumberFormat="1" applyFont="1" applyFill="1" applyBorder="1" applyAlignment="1">
      <alignment horizontal="center" vertical="center"/>
      <protection/>
    </xf>
    <xf numFmtId="0" fontId="7" fillId="0" borderId="11" xfId="53" applyNumberFormat="1" applyFont="1" applyFill="1" applyBorder="1" applyAlignment="1">
      <alignment horizontal="center" vertical="center"/>
      <protection/>
    </xf>
    <xf numFmtId="0" fontId="18" fillId="0" borderId="12" xfId="52" applyNumberFormat="1" applyFont="1" applyFill="1" applyBorder="1" applyAlignment="1">
      <alignment horizontal="center" vertical="center" wrapText="1"/>
      <protection/>
    </xf>
    <xf numFmtId="0" fontId="18" fillId="0" borderId="19" xfId="52" applyNumberFormat="1" applyFont="1" applyFill="1" applyBorder="1" applyAlignment="1">
      <alignment horizontal="center" vertical="center" wrapText="1"/>
      <protection/>
    </xf>
    <xf numFmtId="0" fontId="7" fillId="0" borderId="12" xfId="53" applyNumberFormat="1" applyFont="1" applyFill="1" applyBorder="1" applyAlignment="1">
      <alignment horizontal="left" vertical="center"/>
      <protection/>
    </xf>
    <xf numFmtId="0" fontId="7" fillId="0" borderId="19" xfId="53" applyNumberFormat="1" applyFont="1" applyFill="1" applyBorder="1" applyAlignment="1">
      <alignment horizontal="left" vertical="center"/>
      <protection/>
    </xf>
    <xf numFmtId="49" fontId="18" fillId="0" borderId="12" xfId="52" applyNumberFormat="1" applyFont="1" applyFill="1" applyBorder="1" applyAlignment="1" applyProtection="1">
      <alignment horizontal="center" vertical="center" wrapText="1"/>
      <protection locked="0"/>
    </xf>
    <xf numFmtId="49" fontId="18" fillId="0" borderId="19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53" applyNumberFormat="1" applyFont="1" applyFill="1" applyBorder="1" applyAlignment="1">
      <alignment horizontal="center" vertical="center"/>
      <protection/>
    </xf>
    <xf numFmtId="0" fontId="7" fillId="0" borderId="19" xfId="53" applyNumberFormat="1" applyFont="1" applyFill="1" applyBorder="1" applyAlignment="1">
      <alignment horizontal="center" vertical="center"/>
      <protection/>
    </xf>
    <xf numFmtId="0" fontId="7" fillId="0" borderId="12" xfId="53" applyNumberFormat="1" applyFont="1" applyFill="1" applyBorder="1" applyAlignment="1">
      <alignment horizontal="left" vertical="center" wrapText="1"/>
      <protection/>
    </xf>
    <xf numFmtId="0" fontId="7" fillId="0" borderId="19" xfId="53" applyNumberFormat="1" applyFont="1" applyFill="1" applyBorder="1" applyAlignment="1">
      <alignment horizontal="left" vertical="center" wrapText="1"/>
      <protection/>
    </xf>
    <xf numFmtId="0" fontId="7" fillId="0" borderId="20" xfId="53" applyNumberFormat="1" applyFont="1" applyFill="1" applyBorder="1" applyAlignment="1">
      <alignment horizontal="center" vertical="center" wrapText="1"/>
      <protection/>
    </xf>
    <xf numFmtId="0" fontId="7" fillId="0" borderId="11" xfId="53" applyNumberFormat="1" applyFont="1" applyFill="1" applyBorder="1" applyAlignment="1">
      <alignment horizontal="center" vertical="center" wrapText="1"/>
      <protection/>
    </xf>
    <xf numFmtId="0" fontId="20" fillId="0" borderId="57" xfId="52" applyFont="1" applyFill="1" applyBorder="1" applyAlignment="1">
      <alignment horizontal="center" textRotation="90" wrapText="1"/>
      <protection/>
    </xf>
    <xf numFmtId="0" fontId="20" fillId="0" borderId="45" xfId="52" applyFont="1" applyFill="1" applyBorder="1" applyAlignment="1">
      <alignment horizontal="center" textRotation="90" wrapText="1"/>
      <protection/>
    </xf>
    <xf numFmtId="0" fontId="18" fillId="0" borderId="0" xfId="52" applyFont="1" applyFill="1" applyAlignment="1">
      <alignment horizontal="center" vertical="center" wrapText="1"/>
      <protection/>
    </xf>
    <xf numFmtId="0" fontId="18" fillId="0" borderId="0" xfId="52" applyFont="1" applyFill="1" applyAlignment="1">
      <alignment horizontal="center" vertical="center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22" fillId="0" borderId="0" xfId="52" applyFont="1" applyFill="1" applyBorder="1" applyAlignment="1">
      <alignment horizontal="center" vertical="center" wrapText="1"/>
      <protection/>
    </xf>
    <xf numFmtId="0" fontId="20" fillId="0" borderId="16" xfId="52" applyFont="1" applyFill="1" applyBorder="1" applyAlignment="1">
      <alignment horizontal="center" vertical="center" textRotation="90" wrapText="1"/>
      <protection/>
    </xf>
    <xf numFmtId="0" fontId="20" fillId="0" borderId="30" xfId="52" applyFont="1" applyFill="1" applyBorder="1" applyAlignment="1">
      <alignment horizontal="center" vertical="center" textRotation="90" wrapText="1"/>
      <protection/>
    </xf>
    <xf numFmtId="0" fontId="20" fillId="0" borderId="20" xfId="52" applyFont="1" applyFill="1" applyBorder="1" applyAlignment="1">
      <alignment horizontal="center" vertical="center" textRotation="90" wrapText="1"/>
      <protection/>
    </xf>
    <xf numFmtId="0" fontId="20" fillId="0" borderId="19" xfId="52" applyFont="1" applyFill="1" applyBorder="1" applyAlignment="1">
      <alignment horizontal="center" vertical="center" textRotation="90" wrapText="1"/>
      <protection/>
    </xf>
    <xf numFmtId="0" fontId="20" fillId="0" borderId="20" xfId="52" applyFont="1" applyFill="1" applyBorder="1" applyAlignment="1">
      <alignment horizontal="center" vertical="center" wrapText="1"/>
      <protection/>
    </xf>
    <xf numFmtId="0" fontId="20" fillId="0" borderId="19" xfId="52" applyFont="1" applyFill="1" applyBorder="1" applyAlignment="1">
      <alignment horizontal="center" vertical="center" wrapText="1"/>
      <protection/>
    </xf>
    <xf numFmtId="0" fontId="20" fillId="0" borderId="20" xfId="52" applyFont="1" applyFill="1" applyBorder="1" applyAlignment="1">
      <alignment horizontal="center" vertical="center"/>
      <protection/>
    </xf>
    <xf numFmtId="0" fontId="20" fillId="0" borderId="19" xfId="52" applyFont="1" applyFill="1" applyBorder="1" applyAlignment="1">
      <alignment horizontal="center" vertical="center"/>
      <protection/>
    </xf>
    <xf numFmtId="0" fontId="20" fillId="0" borderId="26" xfId="52" applyFont="1" applyFill="1" applyBorder="1" applyAlignment="1">
      <alignment horizontal="center" vertical="center" wrapText="1"/>
      <protection/>
    </xf>
    <xf numFmtId="0" fontId="20" fillId="0" borderId="33" xfId="52" applyFont="1" applyFill="1" applyBorder="1" applyAlignment="1">
      <alignment horizontal="center" vertical="center" wrapText="1"/>
      <protection/>
    </xf>
    <xf numFmtId="0" fontId="20" fillId="0" borderId="16" xfId="52" applyFont="1" applyFill="1" applyBorder="1" applyAlignment="1">
      <alignment horizontal="center" vertical="center" wrapText="1"/>
      <protection/>
    </xf>
    <xf numFmtId="0" fontId="20" fillId="0" borderId="27" xfId="52" applyFont="1" applyFill="1" applyBorder="1" applyAlignment="1">
      <alignment horizontal="center" vertical="center" wrapText="1"/>
      <protection/>
    </xf>
    <xf numFmtId="165" fontId="20" fillId="0" borderId="16" xfId="52" applyNumberFormat="1" applyFont="1" applyFill="1" applyBorder="1" applyAlignment="1">
      <alignment horizontal="center" vertical="center" wrapText="1"/>
      <protection/>
    </xf>
    <xf numFmtId="165" fontId="20" fillId="0" borderId="30" xfId="52" applyNumberFormat="1" applyFont="1" applyFill="1" applyBorder="1" applyAlignment="1">
      <alignment horizontal="center" vertical="center" wrapText="1"/>
      <protection/>
    </xf>
    <xf numFmtId="165" fontId="20" fillId="0" borderId="27" xfId="52" applyNumberFormat="1" applyFont="1" applyFill="1" applyBorder="1" applyAlignment="1">
      <alignment horizontal="center" vertical="center" wrapText="1"/>
      <protection/>
    </xf>
    <xf numFmtId="165" fontId="20" fillId="0" borderId="31" xfId="52" applyNumberFormat="1" applyFont="1" applyFill="1" applyBorder="1" applyAlignment="1">
      <alignment horizontal="center" vertical="center" wrapText="1"/>
      <protection/>
    </xf>
    <xf numFmtId="0" fontId="20" fillId="0" borderId="17" xfId="52" applyFont="1" applyFill="1" applyBorder="1" applyAlignment="1">
      <alignment horizontal="center" vertical="center" wrapText="1"/>
      <protection/>
    </xf>
    <xf numFmtId="0" fontId="18" fillId="0" borderId="26" xfId="52" applyFont="1" applyFill="1" applyBorder="1" applyAlignment="1">
      <alignment horizontal="center" vertical="center"/>
      <protection/>
    </xf>
    <xf numFmtId="0" fontId="18" fillId="0" borderId="18" xfId="52" applyFont="1" applyFill="1" applyBorder="1" applyAlignment="1">
      <alignment horizontal="center" vertical="center"/>
      <protection/>
    </xf>
    <xf numFmtId="0" fontId="18" fillId="0" borderId="58" xfId="52" applyNumberFormat="1" applyFont="1" applyFill="1" applyBorder="1" applyAlignment="1">
      <alignment horizontal="center" vertical="center"/>
      <protection/>
    </xf>
    <xf numFmtId="0" fontId="18" fillId="0" borderId="49" xfId="52" applyNumberFormat="1" applyFont="1" applyFill="1" applyBorder="1" applyAlignment="1">
      <alignment horizontal="center" vertical="center"/>
      <protection/>
    </xf>
    <xf numFmtId="0" fontId="18" fillId="0" borderId="13" xfId="52" applyNumberFormat="1" applyFont="1" applyFill="1" applyBorder="1" applyAlignment="1">
      <alignment horizontal="center" vertical="center"/>
      <protection/>
    </xf>
    <xf numFmtId="0" fontId="18" fillId="0" borderId="33" xfId="52" applyNumberFormat="1" applyFont="1" applyFill="1" applyBorder="1" applyAlignment="1">
      <alignment horizontal="center" vertical="center"/>
      <protection/>
    </xf>
    <xf numFmtId="0" fontId="18" fillId="0" borderId="50" xfId="52" applyNumberFormat="1" applyFont="1" applyFill="1" applyBorder="1" applyAlignment="1">
      <alignment horizontal="center" vertical="center"/>
      <protection/>
    </xf>
    <xf numFmtId="0" fontId="18" fillId="0" borderId="59" xfId="52" applyNumberFormat="1" applyFont="1" applyFill="1" applyBorder="1" applyAlignment="1">
      <alignment horizontal="center" vertical="center"/>
      <protection/>
    </xf>
    <xf numFmtId="0" fontId="18" fillId="0" borderId="26" xfId="52" applyNumberFormat="1" applyFont="1" applyFill="1" applyBorder="1" applyAlignment="1">
      <alignment horizontal="center" vertical="center"/>
      <protection/>
    </xf>
    <xf numFmtId="0" fontId="18" fillId="0" borderId="18" xfId="52" applyNumberFormat="1" applyFont="1" applyFill="1" applyBorder="1" applyAlignment="1">
      <alignment horizontal="center" vertical="center"/>
      <protection/>
    </xf>
    <xf numFmtId="0" fontId="18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165" fontId="18" fillId="0" borderId="13" xfId="52" applyNumberFormat="1" applyFont="1" applyFill="1" applyBorder="1" applyAlignment="1">
      <alignment horizontal="center" vertical="center"/>
      <protection/>
    </xf>
    <xf numFmtId="165" fontId="18" fillId="0" borderId="33" xfId="52" applyNumberFormat="1" applyFont="1" applyFill="1" applyBorder="1" applyAlignment="1">
      <alignment horizontal="center" vertical="center"/>
      <protection/>
    </xf>
    <xf numFmtId="49" fontId="18" fillId="0" borderId="50" xfId="52" applyNumberFormat="1" applyFont="1" applyFill="1" applyBorder="1" applyAlignment="1">
      <alignment horizontal="center" vertical="center"/>
      <protection/>
    </xf>
    <xf numFmtId="49" fontId="18" fillId="0" borderId="59" xfId="52" applyNumberFormat="1" applyFont="1" applyFill="1" applyBorder="1" applyAlignment="1">
      <alignment horizontal="center" vertical="center"/>
      <protection/>
    </xf>
    <xf numFmtId="49" fontId="18" fillId="0" borderId="58" xfId="52" applyNumberFormat="1" applyFont="1" applyFill="1" applyBorder="1" applyAlignment="1">
      <alignment horizontal="center" vertical="center"/>
      <protection/>
    </xf>
    <xf numFmtId="49" fontId="18" fillId="0" borderId="49" xfId="52" applyNumberFormat="1" applyFont="1" applyFill="1" applyBorder="1" applyAlignment="1">
      <alignment horizontal="center" vertical="center"/>
      <protection/>
    </xf>
    <xf numFmtId="165" fontId="18" fillId="0" borderId="26" xfId="52" applyNumberFormat="1" applyFont="1" applyFill="1" applyBorder="1" applyAlignment="1">
      <alignment horizontal="center" vertical="center"/>
      <protection/>
    </xf>
    <xf numFmtId="165" fontId="18" fillId="0" borderId="18" xfId="52" applyNumberFormat="1" applyFont="1" applyFill="1" applyBorder="1" applyAlignment="1">
      <alignment horizontal="center" vertical="center"/>
      <protection/>
    </xf>
    <xf numFmtId="0" fontId="18" fillId="0" borderId="20" xfId="52" applyFont="1" applyFill="1" applyBorder="1" applyAlignment="1">
      <alignment horizontal="center" vertical="center" wrapText="1"/>
      <protection/>
    </xf>
    <xf numFmtId="0" fontId="20" fillId="0" borderId="58" xfId="52" applyFont="1" applyFill="1" applyBorder="1" applyAlignment="1">
      <alignment horizontal="center" textRotation="90" wrapText="1"/>
      <protection/>
    </xf>
    <xf numFmtId="0" fontId="20" fillId="0" borderId="59" xfId="52" applyFont="1" applyFill="1" applyBorder="1" applyAlignment="1">
      <alignment horizontal="center" textRotation="90" wrapText="1"/>
      <protection/>
    </xf>
    <xf numFmtId="0" fontId="20" fillId="0" borderId="31" xfId="52" applyFont="1" applyFill="1" applyBorder="1" applyAlignment="1">
      <alignment horizontal="center" vertical="center" wrapText="1"/>
      <protection/>
    </xf>
    <xf numFmtId="0" fontId="20" fillId="0" borderId="32" xfId="52" applyFont="1" applyFill="1" applyBorder="1" applyAlignment="1">
      <alignment horizontal="center" vertical="center" wrapText="1"/>
      <protection/>
    </xf>
    <xf numFmtId="0" fontId="18" fillId="0" borderId="33" xfId="52" applyFont="1" applyFill="1" applyBorder="1" applyAlignment="1">
      <alignment horizontal="center" vertical="center"/>
      <protection/>
    </xf>
    <xf numFmtId="0" fontId="18" fillId="0" borderId="13" xfId="52" applyFont="1" applyFill="1" applyBorder="1" applyAlignment="1">
      <alignment horizontal="center" vertical="center"/>
      <protection/>
    </xf>
    <xf numFmtId="0" fontId="18" fillId="0" borderId="20" xfId="52" applyNumberFormat="1" applyFont="1" applyFill="1" applyBorder="1" applyAlignment="1">
      <alignment horizontal="left" vertical="center" wrapText="1"/>
      <protection/>
    </xf>
    <xf numFmtId="0" fontId="18" fillId="0" borderId="11" xfId="52" applyNumberFormat="1" applyFont="1" applyFill="1" applyBorder="1" applyAlignment="1">
      <alignment horizontal="left" vertical="center" wrapText="1"/>
      <protection/>
    </xf>
    <xf numFmtId="0" fontId="18" fillId="0" borderId="0" xfId="52" applyFont="1" applyFill="1" applyAlignment="1">
      <alignment horizontal="center" wrapText="1"/>
      <protection/>
    </xf>
    <xf numFmtId="0" fontId="18" fillId="0" borderId="0" xfId="52" applyFont="1" applyFill="1" applyAlignment="1">
      <alignment horizontal="center"/>
      <protection/>
    </xf>
    <xf numFmtId="0" fontId="11" fillId="0" borderId="16" xfId="52" applyFont="1" applyFill="1" applyBorder="1" applyAlignment="1">
      <alignment horizontal="center" vertical="center" textRotation="90" wrapText="1"/>
      <protection/>
    </xf>
    <xf numFmtId="0" fontId="11" fillId="0" borderId="21" xfId="52" applyFont="1" applyFill="1" applyBorder="1" applyAlignment="1">
      <alignment horizontal="center" vertical="center" textRotation="90" wrapText="1"/>
      <protection/>
    </xf>
    <xf numFmtId="49" fontId="11" fillId="0" borderId="20" xfId="52" applyNumberFormat="1" applyFont="1" applyFill="1" applyBorder="1" applyAlignment="1">
      <alignment horizontal="center" vertical="center" textRotation="90" wrapText="1"/>
      <protection/>
    </xf>
    <xf numFmtId="49" fontId="11" fillId="0" borderId="11" xfId="52" applyNumberFormat="1" applyFont="1" applyFill="1" applyBorder="1" applyAlignment="1">
      <alignment horizontal="center" vertical="center" textRotation="90" wrapText="1"/>
      <protection/>
    </xf>
    <xf numFmtId="0" fontId="11" fillId="0" borderId="20" xfId="52" applyFont="1" applyFill="1" applyBorder="1" applyAlignment="1">
      <alignment horizontal="center" vertical="center" textRotation="90" wrapText="1"/>
      <protection/>
    </xf>
    <xf numFmtId="0" fontId="11" fillId="0" borderId="11" xfId="52" applyFont="1" applyFill="1" applyBorder="1" applyAlignment="1">
      <alignment horizontal="center" vertical="center" textRotation="90" wrapText="1"/>
      <protection/>
    </xf>
    <xf numFmtId="0" fontId="11" fillId="0" borderId="20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0" fontId="11" fillId="0" borderId="20" xfId="52" applyFont="1" applyFill="1" applyBorder="1" applyAlignment="1">
      <alignment horizontal="center" vertical="center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11" fillId="0" borderId="27" xfId="52" applyFont="1" applyFill="1" applyBorder="1" applyAlignment="1">
      <alignment horizontal="center" vertical="center" wrapText="1"/>
      <protection/>
    </xf>
    <xf numFmtId="0" fontId="11" fillId="0" borderId="28" xfId="52" applyFont="1" applyFill="1" applyBorder="1" applyAlignment="1">
      <alignment horizontal="center" vertical="center" wrapText="1"/>
      <protection/>
    </xf>
    <xf numFmtId="0" fontId="11" fillId="0" borderId="17" xfId="52" applyFont="1" applyFill="1" applyBorder="1" applyAlignment="1">
      <alignment horizontal="center" vertical="center" wrapText="1"/>
      <protection/>
    </xf>
    <xf numFmtId="0" fontId="11" fillId="0" borderId="32" xfId="52" applyFont="1" applyFill="1" applyBorder="1" applyAlignment="1">
      <alignment horizontal="center" vertical="center" wrapText="1"/>
      <protection/>
    </xf>
    <xf numFmtId="165" fontId="11" fillId="0" borderId="16" xfId="52" applyNumberFormat="1" applyFont="1" applyFill="1" applyBorder="1" applyAlignment="1">
      <alignment horizontal="center" vertical="center" wrapText="1"/>
      <protection/>
    </xf>
    <xf numFmtId="165" fontId="11" fillId="0" borderId="21" xfId="52" applyNumberFormat="1" applyFont="1" applyFill="1" applyBorder="1" applyAlignment="1">
      <alignment horizontal="center" vertical="center" wrapText="1"/>
      <protection/>
    </xf>
    <xf numFmtId="165" fontId="11" fillId="0" borderId="27" xfId="52" applyNumberFormat="1" applyFont="1" applyFill="1" applyBorder="1" applyAlignment="1">
      <alignment horizontal="center" vertical="center" wrapText="1"/>
      <protection/>
    </xf>
    <xf numFmtId="165" fontId="11" fillId="0" borderId="28" xfId="52" applyNumberFormat="1" applyFont="1" applyFill="1" applyBorder="1" applyAlignment="1">
      <alignment horizontal="center" vertical="center" wrapText="1"/>
      <protection/>
    </xf>
    <xf numFmtId="0" fontId="11" fillId="0" borderId="26" xfId="52" applyFont="1" applyFill="1" applyBorder="1" applyAlignment="1">
      <alignment horizontal="center" vertical="center" wrapText="1"/>
      <protection/>
    </xf>
    <xf numFmtId="0" fontId="11" fillId="0" borderId="58" xfId="52" applyFont="1" applyFill="1" applyBorder="1" applyAlignment="1">
      <alignment horizontal="center" vertical="center" textRotation="90" wrapText="1"/>
      <protection/>
    </xf>
    <xf numFmtId="0" fontId="11" fillId="0" borderId="49" xfId="52" applyFont="1" applyFill="1" applyBorder="1" applyAlignment="1">
      <alignment horizontal="center" vertical="center" textRotation="90" wrapText="1"/>
      <protection/>
    </xf>
    <xf numFmtId="0" fontId="7" fillId="0" borderId="20" xfId="53" applyNumberFormat="1" applyFont="1" applyFill="1" applyBorder="1" applyAlignment="1">
      <alignment horizontal="left" vertical="center" wrapText="1"/>
      <protection/>
    </xf>
    <xf numFmtId="0" fontId="7" fillId="0" borderId="11" xfId="53" applyNumberFormat="1" applyFont="1" applyFill="1" applyBorder="1" applyAlignment="1">
      <alignment horizontal="left" vertical="center" wrapText="1"/>
      <protection/>
    </xf>
    <xf numFmtId="0" fontId="18" fillId="0" borderId="58" xfId="52" applyFont="1" applyFill="1" applyBorder="1" applyAlignment="1">
      <alignment horizontal="center" vertical="center"/>
      <protection/>
    </xf>
    <xf numFmtId="0" fontId="18" fillId="0" borderId="59" xfId="52" applyFont="1" applyFill="1" applyBorder="1" applyAlignment="1">
      <alignment horizontal="center" vertical="center"/>
      <protection/>
    </xf>
    <xf numFmtId="0" fontId="18" fillId="0" borderId="49" xfId="52" applyFont="1" applyFill="1" applyBorder="1" applyAlignment="1">
      <alignment horizontal="center" vertical="center"/>
      <protection/>
    </xf>
    <xf numFmtId="0" fontId="18" fillId="0" borderId="50" xfId="52" applyFont="1" applyFill="1" applyBorder="1" applyAlignment="1">
      <alignment horizontal="center" vertical="center"/>
      <protection/>
    </xf>
    <xf numFmtId="0" fontId="18" fillId="0" borderId="16" xfId="52" applyNumberFormat="1" applyFont="1" applyFill="1" applyBorder="1" applyAlignment="1">
      <alignment horizontal="center" vertical="center" wrapText="1"/>
      <protection/>
    </xf>
    <xf numFmtId="0" fontId="18" fillId="0" borderId="21" xfId="52" applyNumberFormat="1" applyFont="1" applyFill="1" applyBorder="1" applyAlignment="1">
      <alignment horizontal="center" vertical="center" wrapText="1"/>
      <protection/>
    </xf>
    <xf numFmtId="49" fontId="18" fillId="0" borderId="20" xfId="52" applyNumberFormat="1" applyFont="1" applyFill="1" applyBorder="1" applyAlignment="1">
      <alignment horizontal="center" vertical="center" wrapText="1"/>
      <protection/>
    </xf>
    <xf numFmtId="49" fontId="18" fillId="0" borderId="11" xfId="52" applyNumberFormat="1" applyFont="1" applyFill="1" applyBorder="1" applyAlignment="1">
      <alignment horizontal="center" vertical="center" wrapText="1"/>
      <protection/>
    </xf>
    <xf numFmtId="0" fontId="11" fillId="0" borderId="22" xfId="52" applyFont="1" applyFill="1" applyBorder="1" applyAlignment="1">
      <alignment horizontal="center" vertical="center" wrapText="1"/>
      <protection/>
    </xf>
    <xf numFmtId="165" fontId="20" fillId="0" borderId="20" xfId="52" applyNumberFormat="1" applyFont="1" applyFill="1" applyBorder="1" applyAlignment="1">
      <alignment horizontal="center" vertical="center"/>
      <protection/>
    </xf>
    <xf numFmtId="165" fontId="20" fillId="0" borderId="11" xfId="52" applyNumberFormat="1" applyFont="1" applyFill="1" applyBorder="1" applyAlignment="1">
      <alignment horizontal="center" vertical="center"/>
      <protection/>
    </xf>
    <xf numFmtId="0" fontId="20" fillId="0" borderId="20" xfId="52" applyNumberFormat="1" applyFont="1" applyFill="1" applyBorder="1" applyAlignment="1">
      <alignment horizontal="center" vertical="center"/>
      <protection/>
    </xf>
    <xf numFmtId="0" fontId="20" fillId="0" borderId="11" xfId="52" applyNumberFormat="1" applyFont="1" applyFill="1" applyBorder="1" applyAlignment="1">
      <alignment horizontal="center" vertical="center"/>
      <protection/>
    </xf>
    <xf numFmtId="0" fontId="11" fillId="0" borderId="30" xfId="52" applyFont="1" applyFill="1" applyBorder="1" applyAlignment="1">
      <alignment horizontal="center" vertical="center" textRotation="90" wrapText="1"/>
      <protection/>
    </xf>
    <xf numFmtId="49" fontId="11" fillId="0" borderId="19" xfId="52" applyNumberFormat="1" applyFont="1" applyFill="1" applyBorder="1" applyAlignment="1">
      <alignment horizontal="center" vertical="center" textRotation="90" wrapText="1"/>
      <protection/>
    </xf>
    <xf numFmtId="0" fontId="11" fillId="0" borderId="19" xfId="52" applyFont="1" applyFill="1" applyBorder="1" applyAlignment="1">
      <alignment horizontal="center" vertical="center" textRotation="90" wrapText="1"/>
      <protection/>
    </xf>
    <xf numFmtId="0" fontId="11" fillId="0" borderId="19" xfId="52" applyFont="1" applyFill="1" applyBorder="1" applyAlignment="1">
      <alignment horizontal="center" vertical="center" wrapText="1"/>
      <protection/>
    </xf>
    <xf numFmtId="0" fontId="11" fillId="0" borderId="19" xfId="52" applyFont="1" applyFill="1" applyBorder="1" applyAlignment="1">
      <alignment horizontal="center" vertical="center"/>
      <protection/>
    </xf>
    <xf numFmtId="0" fontId="11" fillId="0" borderId="33" xfId="52" applyFont="1" applyFill="1" applyBorder="1" applyAlignment="1">
      <alignment horizontal="center" vertical="center" wrapText="1"/>
      <protection/>
    </xf>
    <xf numFmtId="0" fontId="11" fillId="0" borderId="59" xfId="52" applyFont="1" applyFill="1" applyBorder="1" applyAlignment="1">
      <alignment horizontal="center" vertical="center" textRotation="90" wrapText="1"/>
      <protection/>
    </xf>
    <xf numFmtId="0" fontId="20" fillId="0" borderId="27" xfId="52" applyFont="1" applyFill="1" applyBorder="1" applyAlignment="1">
      <alignment horizontal="center" vertical="center" textRotation="90" wrapText="1"/>
      <protection/>
    </xf>
    <xf numFmtId="0" fontId="20" fillId="0" borderId="28" xfId="52" applyFont="1" applyFill="1" applyBorder="1" applyAlignment="1">
      <alignment horizontal="center" vertical="center" textRotation="90" wrapText="1"/>
      <protection/>
    </xf>
    <xf numFmtId="0" fontId="23" fillId="0" borderId="0" xfId="52" applyFont="1" applyFill="1" applyAlignment="1">
      <alignment horizontal="center" wrapText="1"/>
      <protection/>
    </xf>
    <xf numFmtId="0" fontId="23" fillId="0" borderId="0" xfId="52" applyFont="1" applyFill="1" applyAlignment="1">
      <alignment horizontal="center"/>
      <protection/>
    </xf>
    <xf numFmtId="0" fontId="20" fillId="0" borderId="21" xfId="52" applyFont="1" applyFill="1" applyBorder="1" applyAlignment="1">
      <alignment horizontal="center" vertical="center" textRotation="90" wrapText="1"/>
      <protection/>
    </xf>
    <xf numFmtId="49" fontId="20" fillId="0" borderId="20" xfId="52" applyNumberFormat="1" applyFont="1" applyFill="1" applyBorder="1" applyAlignment="1">
      <alignment horizontal="center" vertical="center" textRotation="90" wrapText="1"/>
      <protection/>
    </xf>
    <xf numFmtId="49" fontId="20" fillId="0" borderId="11" xfId="52" applyNumberFormat="1" applyFont="1" applyFill="1" applyBorder="1" applyAlignment="1">
      <alignment horizontal="center" vertical="center" textRotation="90" wrapText="1"/>
      <protection/>
    </xf>
    <xf numFmtId="0" fontId="20" fillId="0" borderId="11" xfId="52" applyFont="1" applyFill="1" applyBorder="1" applyAlignment="1">
      <alignment horizontal="center" vertical="center" textRotation="90" wrapText="1"/>
      <protection/>
    </xf>
    <xf numFmtId="0" fontId="20" fillId="0" borderId="11" xfId="52" applyFont="1" applyFill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center" vertical="center"/>
      <protection/>
    </xf>
    <xf numFmtId="165" fontId="20" fillId="0" borderId="20" xfId="52" applyNumberFormat="1" applyFont="1" applyFill="1" applyBorder="1" applyAlignment="1">
      <alignment horizontal="center" vertical="center" wrapText="1"/>
      <protection/>
    </xf>
    <xf numFmtId="165" fontId="20" fillId="0" borderId="11" xfId="52" applyNumberFormat="1" applyFont="1" applyFill="1" applyBorder="1" applyAlignment="1">
      <alignment horizontal="center" vertical="center" wrapText="1"/>
      <protection/>
    </xf>
    <xf numFmtId="0" fontId="18" fillId="0" borderId="27" xfId="52" applyNumberFormat="1" applyFont="1" applyFill="1" applyBorder="1" applyAlignment="1">
      <alignment horizontal="center" vertical="center"/>
      <protection/>
    </xf>
    <xf numFmtId="0" fontId="18" fillId="0" borderId="28" xfId="52" applyNumberFormat="1" applyFont="1" applyFill="1" applyBorder="1" applyAlignment="1">
      <alignment horizontal="center" vertical="center"/>
      <protection/>
    </xf>
    <xf numFmtId="0" fontId="18" fillId="0" borderId="29" xfId="52" applyNumberFormat="1" applyFont="1" applyFill="1" applyBorder="1" applyAlignment="1">
      <alignment horizontal="center" vertical="center"/>
      <protection/>
    </xf>
    <xf numFmtId="10" fontId="75" fillId="0" borderId="12" xfId="0" applyNumberFormat="1" applyFont="1" applyBorder="1" applyAlignment="1">
      <alignment horizontal="center" vertical="center"/>
    </xf>
    <xf numFmtId="10" fontId="75" fillId="0" borderId="10" xfId="0" applyNumberFormat="1" applyFont="1" applyBorder="1" applyAlignment="1">
      <alignment horizontal="center" vertical="center"/>
    </xf>
    <xf numFmtId="10" fontId="75" fillId="0" borderId="19" xfId="0" applyNumberFormat="1" applyFont="1" applyBorder="1" applyAlignment="1">
      <alignment horizontal="center" vertical="center"/>
    </xf>
    <xf numFmtId="0" fontId="75" fillId="0" borderId="12" xfId="0" applyNumberFormat="1" applyFont="1" applyBorder="1" applyAlignment="1">
      <alignment horizontal="center" vertical="center"/>
    </xf>
    <xf numFmtId="0" fontId="75" fillId="0" borderId="10" xfId="0" applyNumberFormat="1" applyFont="1" applyBorder="1" applyAlignment="1">
      <alignment horizontal="center" vertical="center"/>
    </xf>
    <xf numFmtId="0" fontId="75" fillId="0" borderId="19" xfId="0" applyNumberFormat="1" applyFont="1" applyBorder="1" applyAlignment="1">
      <alignment horizontal="center" vertical="center"/>
    </xf>
    <xf numFmtId="10" fontId="75" fillId="0" borderId="20" xfId="0" applyNumberFormat="1" applyFont="1" applyBorder="1" applyAlignment="1">
      <alignment horizontal="center" vertical="center"/>
    </xf>
    <xf numFmtId="10" fontId="75" fillId="0" borderId="11" xfId="0" applyNumberFormat="1" applyFont="1" applyBorder="1" applyAlignment="1">
      <alignment horizontal="center" vertical="center"/>
    </xf>
    <xf numFmtId="0" fontId="75" fillId="0" borderId="20" xfId="0" applyNumberFormat="1" applyFont="1" applyBorder="1" applyAlignment="1">
      <alignment horizontal="center" vertical="center"/>
    </xf>
    <xf numFmtId="0" fontId="75" fillId="0" borderId="11" xfId="0" applyNumberFormat="1" applyFont="1" applyBorder="1" applyAlignment="1">
      <alignment horizontal="center" vertical="center"/>
    </xf>
    <xf numFmtId="0" fontId="71" fillId="0" borderId="20" xfId="0" applyFont="1" applyBorder="1" applyAlignment="1">
      <alignment horizontal="center" textRotation="90" wrapText="1"/>
    </xf>
    <xf numFmtId="0" fontId="71" fillId="0" borderId="11" xfId="0" applyFont="1" applyBorder="1" applyAlignment="1">
      <alignment horizontal="center" textRotation="90" wrapText="1"/>
    </xf>
    <xf numFmtId="0" fontId="75" fillId="0" borderId="16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75" fillId="0" borderId="27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165" fontId="75" fillId="0" borderId="15" xfId="0" applyNumberFormat="1" applyFont="1" applyBorder="1" applyAlignment="1">
      <alignment horizontal="center" vertical="center"/>
    </xf>
    <xf numFmtId="165" fontId="75" fillId="0" borderId="23" xfId="0" applyNumberFormat="1" applyFont="1" applyBorder="1" applyAlignment="1">
      <alignment horizontal="center" vertical="center"/>
    </xf>
    <xf numFmtId="165" fontId="75" fillId="0" borderId="32" xfId="0" applyNumberFormat="1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164" fontId="8" fillId="0" borderId="60" xfId="0" applyNumberFormat="1" applyFont="1" applyFill="1" applyBorder="1" applyAlignment="1">
      <alignment horizontal="center" vertical="center" wrapText="1"/>
    </xf>
    <xf numFmtId="164" fontId="8" fillId="0" borderId="61" xfId="0" applyNumberFormat="1" applyFont="1" applyFill="1" applyBorder="1" applyAlignment="1">
      <alignment horizontal="center" vertical="center" wrapText="1"/>
    </xf>
    <xf numFmtId="164" fontId="8" fillId="0" borderId="62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textRotation="90" wrapText="1"/>
    </xf>
    <xf numFmtId="0" fontId="8" fillId="0" borderId="19" xfId="0" applyNumberFormat="1" applyFont="1" applyFill="1" applyBorder="1" applyAlignment="1">
      <alignment horizontal="center" vertical="center" textRotation="90" wrapText="1"/>
    </xf>
    <xf numFmtId="2" fontId="8" fillId="0" borderId="60" xfId="0" applyNumberFormat="1" applyFont="1" applyFill="1" applyBorder="1" applyAlignment="1">
      <alignment horizontal="center" vertical="center" wrapText="1"/>
    </xf>
    <xf numFmtId="2" fontId="8" fillId="0" borderId="63" xfId="0" applyNumberFormat="1" applyFont="1" applyFill="1" applyBorder="1" applyAlignment="1">
      <alignment horizontal="center" vertical="center" wrapText="1"/>
    </xf>
    <xf numFmtId="165" fontId="75" fillId="0" borderId="12" xfId="0" applyNumberFormat="1" applyFont="1" applyBorder="1" applyAlignment="1">
      <alignment horizontal="center" vertical="center"/>
    </xf>
    <xf numFmtId="165" fontId="75" fillId="0" borderId="10" xfId="0" applyNumberFormat="1" applyFont="1" applyBorder="1" applyAlignment="1">
      <alignment horizontal="center" vertical="center"/>
    </xf>
    <xf numFmtId="165" fontId="75" fillId="0" borderId="19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165" fontId="75" fillId="0" borderId="20" xfId="0" applyNumberFormat="1" applyFont="1" applyBorder="1" applyAlignment="1">
      <alignment horizontal="center" vertical="center"/>
    </xf>
    <xf numFmtId="165" fontId="75" fillId="0" borderId="11" xfId="0" applyNumberFormat="1" applyFont="1" applyBorder="1" applyAlignment="1">
      <alignment horizontal="center" vertical="center"/>
    </xf>
    <xf numFmtId="165" fontId="75" fillId="0" borderId="16" xfId="0" applyNumberFormat="1" applyFont="1" applyBorder="1" applyAlignment="1">
      <alignment horizontal="center" vertical="center"/>
    </xf>
    <xf numFmtId="165" fontId="75" fillId="0" borderId="51" xfId="0" applyNumberFormat="1" applyFont="1" applyBorder="1" applyAlignment="1">
      <alignment horizontal="center" vertical="center"/>
    </xf>
    <xf numFmtId="165" fontId="75" fillId="0" borderId="21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164" fontId="8" fillId="0" borderId="64" xfId="0" applyNumberFormat="1" applyFont="1" applyFill="1" applyBorder="1" applyAlignment="1">
      <alignment horizontal="center" vertical="center" wrapText="1"/>
    </xf>
    <xf numFmtId="0" fontId="75" fillId="0" borderId="26" xfId="0" applyNumberFormat="1" applyFont="1" applyBorder="1" applyAlignment="1">
      <alignment horizontal="center" vertical="center"/>
    </xf>
    <xf numFmtId="0" fontId="75" fillId="0" borderId="25" xfId="0" applyNumberFormat="1" applyFont="1" applyBorder="1" applyAlignment="1">
      <alignment horizontal="center" vertical="center"/>
    </xf>
    <xf numFmtId="0" fontId="75" fillId="0" borderId="18" xfId="0" applyNumberFormat="1" applyFont="1" applyBorder="1" applyAlignment="1">
      <alignment horizontal="center" vertical="center"/>
    </xf>
    <xf numFmtId="0" fontId="75" fillId="0" borderId="56" xfId="0" applyNumberFormat="1" applyFont="1" applyBorder="1" applyAlignment="1">
      <alignment horizontal="center" vertical="center"/>
    </xf>
    <xf numFmtId="0" fontId="75" fillId="0" borderId="54" xfId="0" applyNumberFormat="1" applyFont="1" applyBorder="1" applyAlignment="1">
      <alignment horizontal="center" vertical="center"/>
    </xf>
    <xf numFmtId="0" fontId="75" fillId="0" borderId="48" xfId="0" applyNumberFormat="1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164" fontId="8" fillId="0" borderId="63" xfId="0" applyNumberFormat="1" applyFont="1" applyFill="1" applyBorder="1" applyAlignment="1">
      <alignment horizontal="center" vertical="center" wrapText="1"/>
    </xf>
    <xf numFmtId="0" fontId="75" fillId="0" borderId="13" xfId="0" applyNumberFormat="1" applyFont="1" applyBorder="1" applyAlignment="1">
      <alignment horizontal="center" vertical="center"/>
    </xf>
    <xf numFmtId="0" fontId="75" fillId="0" borderId="33" xfId="0" applyNumberFormat="1" applyFont="1" applyBorder="1" applyAlignment="1">
      <alignment horizontal="center" vertical="center"/>
    </xf>
    <xf numFmtId="0" fontId="75" fillId="0" borderId="47" xfId="0" applyNumberFormat="1" applyFont="1" applyBorder="1" applyAlignment="1">
      <alignment horizontal="center" vertical="center"/>
    </xf>
    <xf numFmtId="0" fontId="75" fillId="0" borderId="55" xfId="0" applyNumberFormat="1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75" fillId="0" borderId="20" xfId="0" applyFont="1" applyBorder="1" applyAlignment="1">
      <alignment horizontal="center" textRotation="90" wrapText="1"/>
    </xf>
    <xf numFmtId="0" fontId="75" fillId="0" borderId="11" xfId="0" applyFont="1" applyBorder="1" applyAlignment="1">
      <alignment horizontal="center" textRotation="90" wrapText="1"/>
    </xf>
    <xf numFmtId="0" fontId="71" fillId="0" borderId="26" xfId="0" applyFont="1" applyBorder="1" applyAlignment="1">
      <alignment horizontal="center" textRotation="90" wrapText="1"/>
    </xf>
    <xf numFmtId="0" fontId="71" fillId="0" borderId="18" xfId="0" applyFont="1" applyBorder="1" applyAlignment="1">
      <alignment horizontal="center" textRotation="90" wrapText="1"/>
    </xf>
    <xf numFmtId="0" fontId="71" fillId="0" borderId="56" xfId="0" applyFont="1" applyBorder="1" applyAlignment="1">
      <alignment horizontal="center" textRotation="90" wrapText="1"/>
    </xf>
    <xf numFmtId="0" fontId="71" fillId="0" borderId="48" xfId="0" applyFont="1" applyBorder="1" applyAlignment="1">
      <alignment horizontal="center" textRotation="90" wrapText="1"/>
    </xf>
    <xf numFmtId="0" fontId="75" fillId="0" borderId="27" xfId="0" applyNumberFormat="1" applyFont="1" applyBorder="1" applyAlignment="1">
      <alignment horizontal="center" vertical="center"/>
    </xf>
    <xf numFmtId="0" fontId="75" fillId="0" borderId="52" xfId="0" applyNumberFormat="1" applyFont="1" applyBorder="1" applyAlignment="1">
      <alignment horizontal="center" vertical="center"/>
    </xf>
    <xf numFmtId="0" fontId="75" fillId="0" borderId="28" xfId="0" applyNumberFormat="1" applyFont="1" applyBorder="1" applyAlignment="1">
      <alignment horizontal="center" vertical="center"/>
    </xf>
    <xf numFmtId="0" fontId="75" fillId="0" borderId="58" xfId="0" applyNumberFormat="1" applyFont="1" applyBorder="1" applyAlignment="1">
      <alignment horizontal="center" vertical="center"/>
    </xf>
    <xf numFmtId="0" fontId="75" fillId="0" borderId="53" xfId="0" applyNumberFormat="1" applyFont="1" applyBorder="1" applyAlignment="1">
      <alignment horizontal="center" vertical="center"/>
    </xf>
    <xf numFmtId="0" fontId="75" fillId="0" borderId="49" xfId="0" applyNumberFormat="1" applyFont="1" applyBorder="1" applyAlignment="1">
      <alignment horizontal="center" vertical="center"/>
    </xf>
    <xf numFmtId="0" fontId="71" fillId="0" borderId="19" xfId="0" applyFont="1" applyBorder="1" applyAlignment="1">
      <alignment horizontal="center" textRotation="90" wrapText="1"/>
    </xf>
    <xf numFmtId="0" fontId="71" fillId="0" borderId="27" xfId="0" applyFont="1" applyBorder="1" applyAlignment="1">
      <alignment horizontal="center" textRotation="90" wrapText="1"/>
    </xf>
    <xf numFmtId="0" fontId="71" fillId="0" borderId="31" xfId="0" applyFont="1" applyBorder="1" applyAlignment="1">
      <alignment horizontal="center" textRotation="90" wrapText="1"/>
    </xf>
    <xf numFmtId="0" fontId="71" fillId="0" borderId="55" xfId="0" applyFont="1" applyBorder="1" applyAlignment="1">
      <alignment horizontal="center" textRotation="90" wrapText="1"/>
    </xf>
    <xf numFmtId="0" fontId="75" fillId="0" borderId="30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textRotation="90" wrapText="1"/>
    </xf>
    <xf numFmtId="165" fontId="75" fillId="0" borderId="14" xfId="0" applyNumberFormat="1" applyFont="1" applyBorder="1" applyAlignment="1">
      <alignment horizontal="center" vertical="center"/>
    </xf>
    <xf numFmtId="0" fontId="75" fillId="0" borderId="29" xfId="0" applyNumberFormat="1" applyFont="1" applyBorder="1" applyAlignment="1">
      <alignment horizontal="center" vertical="center"/>
    </xf>
    <xf numFmtId="0" fontId="26" fillId="0" borderId="0" xfId="52" applyFont="1" applyFill="1" applyAlignment="1">
      <alignment horizontal="center" wrapText="1"/>
      <protection/>
    </xf>
    <xf numFmtId="0" fontId="26" fillId="0" borderId="0" xfId="52" applyFont="1" applyFill="1" applyAlignment="1">
      <alignment horizontal="center"/>
      <protection/>
    </xf>
    <xf numFmtId="0" fontId="35" fillId="0" borderId="24" xfId="52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0" fontId="36" fillId="0" borderId="16" xfId="52" applyFont="1" applyFill="1" applyBorder="1" applyAlignment="1">
      <alignment textRotation="90" wrapText="1"/>
      <protection/>
    </xf>
    <xf numFmtId="0" fontId="36" fillId="0" borderId="21" xfId="52" applyFont="1" applyFill="1" applyBorder="1" applyAlignment="1">
      <alignment textRotation="90" wrapText="1"/>
      <protection/>
    </xf>
    <xf numFmtId="49" fontId="36" fillId="0" borderId="20" xfId="52" applyNumberFormat="1" applyFont="1" applyFill="1" applyBorder="1" applyAlignment="1">
      <alignment horizontal="center" textRotation="90" wrapText="1"/>
      <protection/>
    </xf>
    <xf numFmtId="49" fontId="36" fillId="0" borderId="11" xfId="52" applyNumberFormat="1" applyFont="1" applyFill="1" applyBorder="1" applyAlignment="1">
      <alignment horizontal="center" textRotation="90" wrapText="1"/>
      <protection/>
    </xf>
    <xf numFmtId="0" fontId="36" fillId="0" borderId="20" xfId="52" applyFont="1" applyFill="1" applyBorder="1" applyAlignment="1">
      <alignment horizontal="center" textRotation="90" wrapText="1"/>
      <protection/>
    </xf>
    <xf numFmtId="0" fontId="36" fillId="0" borderId="11" xfId="52" applyFont="1" applyFill="1" applyBorder="1" applyAlignment="1">
      <alignment horizontal="center" textRotation="90" wrapText="1"/>
      <protection/>
    </xf>
    <xf numFmtId="0" fontId="36" fillId="0" borderId="20" xfId="52" applyFont="1" applyFill="1" applyBorder="1" applyAlignment="1">
      <alignment horizontal="center" vertical="center" wrapText="1"/>
      <protection/>
    </xf>
    <xf numFmtId="0" fontId="36" fillId="0" borderId="11" xfId="52" applyFont="1" applyFill="1" applyBorder="1" applyAlignment="1">
      <alignment horizontal="center" vertical="center" wrapText="1"/>
      <protection/>
    </xf>
    <xf numFmtId="0" fontId="36" fillId="0" borderId="20" xfId="52" applyFont="1" applyFill="1" applyBorder="1" applyAlignment="1">
      <alignment horizontal="center" vertical="center"/>
      <protection/>
    </xf>
    <xf numFmtId="0" fontId="36" fillId="0" borderId="11" xfId="52" applyFont="1" applyFill="1" applyBorder="1" applyAlignment="1">
      <alignment horizontal="center" vertical="center"/>
      <protection/>
    </xf>
    <xf numFmtId="0" fontId="36" fillId="0" borderId="27" xfId="52" applyFont="1" applyFill="1" applyBorder="1" applyAlignment="1">
      <alignment horizontal="center" vertical="center" wrapText="1"/>
      <protection/>
    </xf>
    <xf numFmtId="0" fontId="36" fillId="0" borderId="28" xfId="52" applyFont="1" applyFill="1" applyBorder="1" applyAlignment="1">
      <alignment horizontal="center" vertical="center" wrapText="1"/>
      <protection/>
    </xf>
    <xf numFmtId="0" fontId="36" fillId="0" borderId="17" xfId="52" applyFont="1" applyFill="1" applyBorder="1" applyAlignment="1">
      <alignment horizontal="center" wrapText="1"/>
      <protection/>
    </xf>
    <xf numFmtId="0" fontId="36" fillId="0" borderId="22" xfId="52" applyFont="1" applyFill="1" applyBorder="1" applyAlignment="1">
      <alignment horizontal="center" wrapText="1"/>
      <protection/>
    </xf>
    <xf numFmtId="0" fontId="36" fillId="0" borderId="26" xfId="52" applyFont="1" applyFill="1" applyBorder="1" applyAlignment="1">
      <alignment horizontal="center" vertical="center" wrapText="1"/>
      <protection/>
    </xf>
    <xf numFmtId="165" fontId="36" fillId="0" borderId="16" xfId="52" applyNumberFormat="1" applyFont="1" applyFill="1" applyBorder="1" applyAlignment="1">
      <alignment horizontal="center" vertical="center" wrapText="1"/>
      <protection/>
    </xf>
    <xf numFmtId="165" fontId="36" fillId="0" borderId="21" xfId="52" applyNumberFormat="1" applyFont="1" applyFill="1" applyBorder="1" applyAlignment="1">
      <alignment horizontal="center" vertical="center" wrapText="1"/>
      <protection/>
    </xf>
    <xf numFmtId="165" fontId="36" fillId="0" borderId="27" xfId="52" applyNumberFormat="1" applyFont="1" applyFill="1" applyBorder="1" applyAlignment="1">
      <alignment horizontal="center" vertical="center" wrapText="1"/>
      <protection/>
    </xf>
    <xf numFmtId="165" fontId="36" fillId="0" borderId="28" xfId="52" applyNumberFormat="1" applyFont="1" applyFill="1" applyBorder="1" applyAlignment="1">
      <alignment horizontal="center" vertical="center" wrapText="1"/>
      <protection/>
    </xf>
    <xf numFmtId="0" fontId="36" fillId="0" borderId="16" xfId="52" applyFont="1" applyFill="1" applyBorder="1" applyAlignment="1">
      <alignment horizontal="center" vertical="center" wrapText="1"/>
      <protection/>
    </xf>
    <xf numFmtId="0" fontId="36" fillId="0" borderId="56" xfId="52" applyFont="1" applyFill="1" applyBorder="1" applyAlignment="1">
      <alignment horizontal="center" textRotation="90" wrapText="1"/>
      <protection/>
    </xf>
    <xf numFmtId="0" fontId="36" fillId="0" borderId="48" xfId="52" applyFont="1" applyFill="1" applyBorder="1" applyAlignment="1">
      <alignment horizontal="center" textRotation="90" wrapText="1"/>
      <protection/>
    </xf>
    <xf numFmtId="0" fontId="36" fillId="0" borderId="17" xfId="52" applyFont="1" applyFill="1" applyBorder="1" applyAlignment="1">
      <alignment horizontal="center" vertical="center" wrapText="1"/>
      <protection/>
    </xf>
    <xf numFmtId="0" fontId="36" fillId="0" borderId="58" xfId="52" applyFont="1" applyFill="1" applyBorder="1" applyAlignment="1">
      <alignment horizontal="center" textRotation="90" wrapText="1"/>
      <protection/>
    </xf>
    <xf numFmtId="0" fontId="36" fillId="0" borderId="49" xfId="52" applyFont="1" applyFill="1" applyBorder="1" applyAlignment="1">
      <alignment horizontal="center" textRotation="90" wrapText="1"/>
      <protection/>
    </xf>
    <xf numFmtId="0" fontId="34" fillId="0" borderId="24" xfId="52" applyFont="1" applyFill="1" applyBorder="1" applyAlignment="1">
      <alignment horizontal="center" vertical="center" wrapText="1"/>
      <protection/>
    </xf>
    <xf numFmtId="0" fontId="18" fillId="0" borderId="65" xfId="52" applyNumberFormat="1" applyFont="1" applyFill="1" applyBorder="1" applyAlignment="1" applyProtection="1">
      <alignment horizontal="center" vertical="center"/>
      <protection locked="0"/>
    </xf>
    <xf numFmtId="0" fontId="18" fillId="0" borderId="66" xfId="52" applyNumberFormat="1" applyFont="1" applyFill="1" applyBorder="1" applyAlignment="1" applyProtection="1">
      <alignment horizontal="center" vertical="center"/>
      <protection locked="0"/>
    </xf>
    <xf numFmtId="0" fontId="18" fillId="0" borderId="67" xfId="52" applyNumberFormat="1" applyFont="1" applyFill="1" applyBorder="1" applyAlignment="1" applyProtection="1">
      <alignment horizontal="center" vertical="center"/>
      <protection locked="0"/>
    </xf>
    <xf numFmtId="0" fontId="18" fillId="0" borderId="68" xfId="52" applyNumberFormat="1" applyFont="1" applyFill="1" applyBorder="1" applyAlignment="1" applyProtection="1">
      <alignment horizontal="center" vertical="center"/>
      <protection locked="0"/>
    </xf>
    <xf numFmtId="165" fontId="11" fillId="0" borderId="65" xfId="52" applyNumberFormat="1" applyFont="1" applyFill="1" applyBorder="1" applyAlignment="1">
      <alignment horizontal="center" vertical="center" wrapText="1"/>
      <protection/>
    </xf>
    <xf numFmtId="165" fontId="11" fillId="0" borderId="68" xfId="52" applyNumberFormat="1" applyFont="1" applyFill="1" applyBorder="1" applyAlignment="1">
      <alignment horizontal="center" vertical="center" wrapText="1"/>
      <protection/>
    </xf>
    <xf numFmtId="0" fontId="11" fillId="0" borderId="58" xfId="52" applyFont="1" applyFill="1" applyBorder="1" applyAlignment="1">
      <alignment horizontal="center" vertical="center" wrapText="1"/>
      <protection/>
    </xf>
    <xf numFmtId="0" fontId="11" fillId="0" borderId="59" xfId="52" applyFont="1" applyFill="1" applyBorder="1" applyAlignment="1">
      <alignment horizontal="center" vertical="center" wrapText="1"/>
      <protection/>
    </xf>
    <xf numFmtId="0" fontId="11" fillId="0" borderId="31" xfId="52" applyFont="1" applyFill="1" applyBorder="1" applyAlignment="1">
      <alignment horizontal="center" vertical="center" wrapText="1"/>
      <protection/>
    </xf>
    <xf numFmtId="0" fontId="11" fillId="0" borderId="49" xfId="52" applyFont="1" applyFill="1" applyBorder="1" applyAlignment="1">
      <alignment horizontal="center" vertical="center" wrapText="1"/>
      <protection/>
    </xf>
    <xf numFmtId="165" fontId="11" fillId="0" borderId="66" xfId="52" applyNumberFormat="1" applyFont="1" applyFill="1" applyBorder="1" applyAlignment="1">
      <alignment horizontal="center" vertical="center" wrapText="1"/>
      <protection/>
    </xf>
    <xf numFmtId="0" fontId="11" fillId="0" borderId="43" xfId="52" applyFont="1" applyFill="1" applyBorder="1" applyAlignment="1" applyProtection="1">
      <alignment horizontal="center" vertical="center" wrapText="1"/>
      <protection locked="0"/>
    </xf>
    <xf numFmtId="0" fontId="11" fillId="0" borderId="44" xfId="52" applyFont="1" applyFill="1" applyBorder="1" applyAlignment="1" applyProtection="1">
      <alignment horizontal="center" vertical="center" wrapText="1"/>
      <protection locked="0"/>
    </xf>
    <xf numFmtId="0" fontId="20" fillId="0" borderId="34" xfId="52" applyFont="1" applyFill="1" applyBorder="1" applyAlignment="1">
      <alignment horizontal="center" vertical="center" wrapText="1"/>
      <protection/>
    </xf>
    <xf numFmtId="0" fontId="20" fillId="0" borderId="35" xfId="52" applyFont="1" applyFill="1" applyBorder="1" applyAlignment="1">
      <alignment horizontal="center" vertical="center" wrapText="1"/>
      <protection/>
    </xf>
    <xf numFmtId="0" fontId="20" fillId="0" borderId="38" xfId="52" applyFont="1" applyFill="1" applyBorder="1" applyAlignment="1">
      <alignment horizontal="center" vertical="center" wrapText="1"/>
      <protection/>
    </xf>
    <xf numFmtId="0" fontId="20" fillId="0" borderId="58" xfId="52" applyNumberFormat="1" applyFont="1" applyFill="1" applyBorder="1" applyAlignment="1" applyProtection="1">
      <alignment horizontal="center" vertical="center"/>
      <protection locked="0"/>
    </xf>
    <xf numFmtId="0" fontId="20" fillId="0" borderId="53" xfId="52" applyNumberFormat="1" applyFont="1" applyFill="1" applyBorder="1" applyAlignment="1" applyProtection="1">
      <alignment horizontal="center" vertical="center"/>
      <protection locked="0"/>
    </xf>
    <xf numFmtId="0" fontId="20" fillId="0" borderId="59" xfId="52" applyNumberFormat="1" applyFont="1" applyFill="1" applyBorder="1" applyAlignment="1" applyProtection="1">
      <alignment horizontal="center" vertical="center"/>
      <protection locked="0"/>
    </xf>
    <xf numFmtId="0" fontId="20" fillId="0" borderId="49" xfId="52" applyNumberFormat="1" applyFont="1" applyFill="1" applyBorder="1" applyAlignment="1" applyProtection="1">
      <alignment horizontal="center" vertical="center"/>
      <protection locked="0"/>
    </xf>
    <xf numFmtId="0" fontId="20" fillId="0" borderId="56" xfId="52" applyNumberFormat="1" applyFont="1" applyFill="1" applyBorder="1" applyAlignment="1" applyProtection="1">
      <alignment horizontal="center" vertical="center"/>
      <protection locked="0"/>
    </xf>
    <xf numFmtId="0" fontId="20" fillId="0" borderId="54" xfId="52" applyNumberFormat="1" applyFont="1" applyFill="1" applyBorder="1" applyAlignment="1" applyProtection="1">
      <alignment horizontal="center" vertical="center"/>
      <protection locked="0"/>
    </xf>
    <xf numFmtId="0" fontId="20" fillId="0" borderId="55" xfId="52" applyNumberFormat="1" applyFont="1" applyFill="1" applyBorder="1" applyAlignment="1" applyProtection="1">
      <alignment horizontal="center" vertical="center"/>
      <protection locked="0"/>
    </xf>
    <xf numFmtId="0" fontId="20" fillId="0" borderId="48" xfId="52" applyNumberFormat="1" applyFont="1" applyFill="1" applyBorder="1" applyAlignment="1" applyProtection="1">
      <alignment horizontal="center" vertical="center"/>
      <protection locked="0"/>
    </xf>
    <xf numFmtId="0" fontId="20" fillId="0" borderId="47" xfId="52" applyNumberFormat="1" applyFont="1" applyFill="1" applyBorder="1" applyAlignment="1" applyProtection="1">
      <alignment horizontal="center" vertical="center"/>
      <protection locked="0"/>
    </xf>
    <xf numFmtId="0" fontId="37" fillId="0" borderId="40" xfId="53" applyNumberFormat="1" applyFont="1" applyFill="1" applyBorder="1" applyAlignment="1">
      <alignment horizontal="center" vertical="center" wrapText="1"/>
      <protection/>
    </xf>
    <xf numFmtId="0" fontId="37" fillId="0" borderId="42" xfId="53" applyNumberFormat="1" applyFont="1" applyFill="1" applyBorder="1" applyAlignment="1">
      <alignment horizontal="center" vertical="center" wrapText="1"/>
      <protection/>
    </xf>
    <xf numFmtId="0" fontId="37" fillId="0" borderId="43" xfId="53" applyNumberFormat="1" applyFont="1" applyFill="1" applyBorder="1" applyAlignment="1">
      <alignment horizontal="center" vertical="center" wrapText="1"/>
      <protection/>
    </xf>
    <xf numFmtId="0" fontId="37" fillId="0" borderId="44" xfId="53" applyNumberFormat="1" applyFont="1" applyFill="1" applyBorder="1" applyAlignment="1">
      <alignment horizontal="center" vertical="center" wrapText="1"/>
      <protection/>
    </xf>
    <xf numFmtId="0" fontId="11" fillId="0" borderId="40" xfId="52" applyFont="1" applyFill="1" applyBorder="1" applyAlignment="1" applyProtection="1">
      <alignment horizontal="center" vertical="center" wrapText="1"/>
      <protection locked="0"/>
    </xf>
    <xf numFmtId="0" fontId="11" fillId="0" borderId="42" xfId="52" applyFont="1" applyFill="1" applyBorder="1" applyAlignment="1" applyProtection="1">
      <alignment horizontal="center" vertical="center" wrapText="1"/>
      <protection locked="0"/>
    </xf>
    <xf numFmtId="0" fontId="7" fillId="0" borderId="52" xfId="53" applyNumberFormat="1" applyFont="1" applyFill="1" applyBorder="1" applyAlignment="1">
      <alignment horizontal="center" vertical="center"/>
      <protection/>
    </xf>
    <xf numFmtId="0" fontId="18" fillId="0" borderId="51" xfId="52" applyFont="1" applyFill="1" applyBorder="1" applyAlignment="1">
      <alignment horizontal="center" vertical="center"/>
      <protection/>
    </xf>
    <xf numFmtId="0" fontId="11" fillId="0" borderId="56" xfId="52" applyFont="1" applyFill="1" applyBorder="1" applyAlignment="1">
      <alignment horizontal="center" vertical="center" wrapText="1"/>
      <protection/>
    </xf>
    <xf numFmtId="0" fontId="11" fillId="0" borderId="55" xfId="52" applyFont="1" applyFill="1" applyBorder="1" applyAlignment="1">
      <alignment horizontal="center" vertical="center" wrapText="1"/>
      <protection/>
    </xf>
    <xf numFmtId="165" fontId="11" fillId="0" borderId="58" xfId="52" applyNumberFormat="1" applyFont="1" applyFill="1" applyBorder="1" applyAlignment="1">
      <alignment horizontal="center" vertical="center" wrapText="1"/>
      <protection/>
    </xf>
    <xf numFmtId="165" fontId="11" fillId="0" borderId="59" xfId="52" applyNumberFormat="1" applyFont="1" applyFill="1" applyBorder="1" applyAlignment="1">
      <alignment horizontal="center" vertical="center" wrapText="1"/>
      <protection/>
    </xf>
    <xf numFmtId="0" fontId="20" fillId="0" borderId="60" xfId="52" applyNumberFormat="1" applyFont="1" applyFill="1" applyBorder="1" applyAlignment="1" applyProtection="1">
      <alignment horizontal="center" vertical="center"/>
      <protection locked="0"/>
    </xf>
    <xf numFmtId="0" fontId="20" fillId="0" borderId="61" xfId="52" applyNumberFormat="1" applyFont="1" applyFill="1" applyBorder="1" applyAlignment="1" applyProtection="1">
      <alignment horizontal="center" vertical="center"/>
      <protection locked="0"/>
    </xf>
    <xf numFmtId="0" fontId="20" fillId="0" borderId="62" xfId="52" applyNumberFormat="1" applyFont="1" applyFill="1" applyBorder="1" applyAlignment="1" applyProtection="1">
      <alignment horizontal="center" vertical="center"/>
      <protection locked="0"/>
    </xf>
    <xf numFmtId="0" fontId="20" fillId="0" borderId="64" xfId="52" applyNumberFormat="1" applyFont="1" applyFill="1" applyBorder="1" applyAlignment="1" applyProtection="1">
      <alignment horizontal="center" vertical="center"/>
      <protection locked="0"/>
    </xf>
    <xf numFmtId="0" fontId="20" fillId="0" borderId="50" xfId="52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A1:AI47"/>
  <sheetViews>
    <sheetView tabSelected="1" view="pageBreakPreview" zoomScale="60" zoomScaleNormal="75" zoomScalePageLayoutView="0" workbookViewId="0" topLeftCell="A1">
      <selection activeCell="A1" sqref="A1:AI1"/>
    </sheetView>
  </sheetViews>
  <sheetFormatPr defaultColWidth="9.140625" defaultRowHeight="15" outlineLevelRow="1"/>
  <cols>
    <col min="1" max="1" width="3.421875" style="0" customWidth="1"/>
    <col min="2" max="2" width="5.00390625" style="0" customWidth="1"/>
    <col min="3" max="3" width="19.421875" style="0" customWidth="1"/>
    <col min="4" max="4" width="5.7109375" style="0" customWidth="1"/>
    <col min="5" max="5" width="3.421875" style="0" customWidth="1"/>
    <col min="6" max="6" width="11.421875" style="0" customWidth="1"/>
    <col min="7" max="7" width="14.57421875" style="0" customWidth="1"/>
    <col min="8" max="8" width="3.00390625" style="0" hidden="1" customWidth="1"/>
    <col min="9" max="13" width="4.57421875" style="0" customWidth="1"/>
    <col min="14" max="18" width="0" style="0" hidden="1" customWidth="1"/>
    <col min="19" max="20" width="8.7109375" style="0" customWidth="1"/>
    <col min="21" max="21" width="7.57421875" style="0" customWidth="1"/>
    <col min="22" max="23" width="0" style="0" hidden="1" customWidth="1"/>
    <col min="24" max="24" width="5.421875" style="0" customWidth="1"/>
    <col min="25" max="27" width="0" style="0" hidden="1" customWidth="1"/>
    <col min="28" max="28" width="7.7109375" style="0" customWidth="1"/>
    <col min="29" max="29" width="8.00390625" style="0" customWidth="1"/>
    <col min="30" max="31" width="7.8515625" style="0" customWidth="1"/>
    <col min="32" max="32" width="4.57421875" style="0" customWidth="1"/>
  </cols>
  <sheetData>
    <row r="1" spans="1:35" s="4" customFormat="1" ht="27.75" customHeight="1">
      <c r="A1" s="492" t="s">
        <v>33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</row>
    <row r="2" spans="1:35" s="13" customFormat="1" ht="16.5" thickBot="1">
      <c r="A2" s="494" t="s">
        <v>34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</row>
    <row r="3" spans="1:35" s="12" customFormat="1" ht="15.75" thickTop="1">
      <c r="A3" s="14" t="s">
        <v>35</v>
      </c>
      <c r="B3" s="15"/>
      <c r="C3" s="16"/>
      <c r="D3" s="16"/>
      <c r="E3" s="17"/>
      <c r="F3" s="14"/>
      <c r="G3" s="15"/>
      <c r="H3" s="18"/>
      <c r="I3" s="19"/>
      <c r="J3" s="15"/>
      <c r="K3" s="19"/>
      <c r="L3" s="15"/>
      <c r="M3" s="15"/>
      <c r="N3" s="15"/>
      <c r="O3" s="15"/>
      <c r="P3" s="15"/>
      <c r="Q3" s="15"/>
      <c r="R3" s="15"/>
      <c r="S3" s="20"/>
      <c r="T3" s="20"/>
      <c r="U3" s="21"/>
      <c r="V3" s="22"/>
      <c r="W3" s="15"/>
      <c r="X3" s="23"/>
      <c r="Y3" s="20"/>
      <c r="Z3" s="20"/>
      <c r="AA3" s="20"/>
      <c r="AB3" s="20"/>
      <c r="AC3" s="15"/>
      <c r="AD3" s="24"/>
      <c r="AE3" s="24"/>
      <c r="AF3" s="25"/>
      <c r="AG3" s="24"/>
      <c r="AH3" s="26"/>
      <c r="AI3" s="27" t="s">
        <v>36</v>
      </c>
    </row>
    <row r="4" spans="1:35" s="12" customFormat="1" ht="5.25" customHeight="1">
      <c r="A4" s="14"/>
      <c r="B4" s="15"/>
      <c r="C4" s="16"/>
      <c r="D4" s="16"/>
      <c r="E4" s="149"/>
      <c r="F4" s="14"/>
      <c r="G4" s="15"/>
      <c r="H4" s="18"/>
      <c r="I4" s="19"/>
      <c r="J4" s="15"/>
      <c r="K4" s="19"/>
      <c r="L4" s="15"/>
      <c r="M4" s="15"/>
      <c r="N4" s="15"/>
      <c r="O4" s="15"/>
      <c r="P4" s="15"/>
      <c r="Q4" s="15"/>
      <c r="R4" s="15"/>
      <c r="S4" s="20"/>
      <c r="T4" s="20"/>
      <c r="U4" s="21"/>
      <c r="V4" s="22"/>
      <c r="W4" s="15"/>
      <c r="X4" s="23"/>
      <c r="Y4" s="20"/>
      <c r="Z4" s="20"/>
      <c r="AA4" s="20"/>
      <c r="AB4" s="20"/>
      <c r="AC4" s="15"/>
      <c r="AD4" s="24"/>
      <c r="AE4" s="24"/>
      <c r="AF4" s="25"/>
      <c r="AG4" s="24"/>
      <c r="AH4" s="26"/>
      <c r="AI4" s="27"/>
    </row>
    <row r="5" spans="1:35" s="12" customFormat="1" ht="54" customHeight="1" thickBot="1">
      <c r="A5" s="495" t="s">
        <v>236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  <c r="Z5" s="495"/>
      <c r="AA5" s="495"/>
      <c r="AB5" s="495"/>
      <c r="AC5" s="495"/>
      <c r="AD5" s="495"/>
      <c r="AE5" s="495"/>
      <c r="AF5" s="495"/>
      <c r="AG5" s="495"/>
      <c r="AH5" s="495"/>
      <c r="AI5" s="495"/>
    </row>
    <row r="6" spans="1:35" s="12" customFormat="1" ht="15">
      <c r="A6" s="496" t="s">
        <v>2</v>
      </c>
      <c r="B6" s="498" t="s">
        <v>37</v>
      </c>
      <c r="C6" s="500" t="s">
        <v>38</v>
      </c>
      <c r="D6" s="498" t="s">
        <v>39</v>
      </c>
      <c r="E6" s="498" t="s">
        <v>40</v>
      </c>
      <c r="F6" s="502" t="s">
        <v>3</v>
      </c>
      <c r="G6" s="500" t="s">
        <v>5</v>
      </c>
      <c r="H6" s="504" t="s">
        <v>41</v>
      </c>
      <c r="I6" s="506" t="s">
        <v>110</v>
      </c>
      <c r="J6" s="500"/>
      <c r="K6" s="500"/>
      <c r="L6" s="500"/>
      <c r="M6" s="500"/>
      <c r="N6" s="500"/>
      <c r="O6" s="500"/>
      <c r="P6" s="500"/>
      <c r="Q6" s="500"/>
      <c r="R6" s="507"/>
      <c r="S6" s="508" t="s">
        <v>16</v>
      </c>
      <c r="T6" s="510" t="s">
        <v>18</v>
      </c>
      <c r="U6" s="512" t="s">
        <v>25</v>
      </c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4"/>
      <c r="AI6" s="490" t="s">
        <v>27</v>
      </c>
    </row>
    <row r="7" spans="1:35" s="12" customFormat="1" ht="106.5" customHeight="1" thickBot="1">
      <c r="A7" s="497"/>
      <c r="B7" s="499"/>
      <c r="C7" s="501"/>
      <c r="D7" s="499"/>
      <c r="E7" s="499"/>
      <c r="F7" s="503"/>
      <c r="G7" s="501"/>
      <c r="H7" s="505"/>
      <c r="I7" s="196" t="s">
        <v>43</v>
      </c>
      <c r="J7" s="197" t="s">
        <v>44</v>
      </c>
      <c r="K7" s="197" t="s">
        <v>45</v>
      </c>
      <c r="L7" s="197" t="s">
        <v>46</v>
      </c>
      <c r="M7" s="197" t="s">
        <v>47</v>
      </c>
      <c r="N7" s="198" t="s">
        <v>48</v>
      </c>
      <c r="O7" s="198"/>
      <c r="P7" s="198"/>
      <c r="Q7" s="198"/>
      <c r="R7" s="199"/>
      <c r="S7" s="509"/>
      <c r="T7" s="511"/>
      <c r="U7" s="200" t="s">
        <v>49</v>
      </c>
      <c r="V7" s="88" t="s">
        <v>50</v>
      </c>
      <c r="W7" s="87" t="s">
        <v>51</v>
      </c>
      <c r="X7" s="88" t="s">
        <v>226</v>
      </c>
      <c r="Y7" s="201" t="s">
        <v>52</v>
      </c>
      <c r="Z7" s="201" t="s">
        <v>53</v>
      </c>
      <c r="AA7" s="201" t="s">
        <v>54</v>
      </c>
      <c r="AB7" s="201" t="s">
        <v>28</v>
      </c>
      <c r="AC7" s="201" t="s">
        <v>213</v>
      </c>
      <c r="AD7" s="87" t="s">
        <v>25</v>
      </c>
      <c r="AE7" s="87" t="s">
        <v>142</v>
      </c>
      <c r="AF7" s="88" t="s">
        <v>26</v>
      </c>
      <c r="AG7" s="87" t="s">
        <v>55</v>
      </c>
      <c r="AH7" s="202" t="s">
        <v>56</v>
      </c>
      <c r="AI7" s="491" t="s">
        <v>42</v>
      </c>
    </row>
    <row r="8" spans="1:35" s="12" customFormat="1" ht="19.5" customHeight="1">
      <c r="A8" s="442">
        <v>1</v>
      </c>
      <c r="B8" s="472" t="s">
        <v>76</v>
      </c>
      <c r="C8" s="474" t="s">
        <v>77</v>
      </c>
      <c r="D8" s="445">
        <v>1983</v>
      </c>
      <c r="E8" s="476" t="s">
        <v>68</v>
      </c>
      <c r="F8" s="445" t="s">
        <v>10</v>
      </c>
      <c r="G8" s="447" t="s">
        <v>11</v>
      </c>
      <c r="H8" s="183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/>
      <c r="P8" s="106"/>
      <c r="Q8" s="106"/>
      <c r="R8" s="184"/>
      <c r="S8" s="74">
        <v>0.4583333333333333</v>
      </c>
      <c r="T8" s="170">
        <v>0.4603819444444444</v>
      </c>
      <c r="U8" s="80">
        <v>0.0020486111111110983</v>
      </c>
      <c r="V8" s="177">
        <v>0</v>
      </c>
      <c r="W8" s="173">
        <v>0</v>
      </c>
      <c r="X8" s="177">
        <v>0</v>
      </c>
      <c r="Y8" s="176" t="s">
        <v>58</v>
      </c>
      <c r="Z8" s="176" t="s">
        <v>58</v>
      </c>
      <c r="AA8" s="176" t="s">
        <v>58</v>
      </c>
      <c r="AB8" s="176">
        <v>0</v>
      </c>
      <c r="AC8" s="176">
        <v>0.0020486111111110983</v>
      </c>
      <c r="AD8" s="176">
        <v>0.0020486111111110983</v>
      </c>
      <c r="AE8" s="435">
        <f>AD8</f>
        <v>0.0020486111111110983</v>
      </c>
      <c r="AF8" s="459">
        <v>1</v>
      </c>
      <c r="AG8" s="448">
        <f>AE8/$AE$8*100%</f>
        <v>1</v>
      </c>
      <c r="AH8" s="461" t="s">
        <v>68</v>
      </c>
      <c r="AI8" s="463">
        <v>100</v>
      </c>
    </row>
    <row r="9" spans="1:35" s="12" customFormat="1" ht="19.5" customHeight="1" thickBot="1">
      <c r="A9" s="452"/>
      <c r="B9" s="483"/>
      <c r="C9" s="481"/>
      <c r="D9" s="479"/>
      <c r="E9" s="485"/>
      <c r="F9" s="479"/>
      <c r="G9" s="457"/>
      <c r="H9" s="207">
        <v>0</v>
      </c>
      <c r="I9" s="208">
        <v>0</v>
      </c>
      <c r="J9" s="208">
        <v>0</v>
      </c>
      <c r="K9" s="208">
        <v>0</v>
      </c>
      <c r="L9" s="208">
        <v>5</v>
      </c>
      <c r="M9" s="208">
        <v>0</v>
      </c>
      <c r="N9" s="208">
        <v>0</v>
      </c>
      <c r="O9" s="208"/>
      <c r="P9" s="208"/>
      <c r="Q9" s="208"/>
      <c r="R9" s="209"/>
      <c r="S9" s="210">
        <v>0.5899305555555555</v>
      </c>
      <c r="T9" s="211">
        <v>0.5919791666666666</v>
      </c>
      <c r="U9" s="212">
        <v>0.0020486111111110983</v>
      </c>
      <c r="V9" s="213">
        <v>0</v>
      </c>
      <c r="W9" s="214">
        <v>0</v>
      </c>
      <c r="X9" s="213">
        <v>5</v>
      </c>
      <c r="Y9" s="215">
        <v>5.7870370370370366E-05</v>
      </c>
      <c r="Z9" s="215" t="s">
        <v>58</v>
      </c>
      <c r="AA9" s="215" t="s">
        <v>58</v>
      </c>
      <c r="AB9" s="215">
        <v>5.7870370370370366E-05</v>
      </c>
      <c r="AC9" s="215">
        <v>0.0021064814814814687</v>
      </c>
      <c r="AD9" s="215">
        <v>0.0021064814814814687</v>
      </c>
      <c r="AE9" s="465"/>
      <c r="AF9" s="467"/>
      <c r="AG9" s="439"/>
      <c r="AH9" s="469"/>
      <c r="AI9" s="471"/>
    </row>
    <row r="10" spans="1:35" s="12" customFormat="1" ht="19.5" customHeight="1">
      <c r="A10" s="442">
        <v>2</v>
      </c>
      <c r="B10" s="472" t="s">
        <v>88</v>
      </c>
      <c r="C10" s="474" t="s">
        <v>89</v>
      </c>
      <c r="D10" s="459">
        <v>1974</v>
      </c>
      <c r="E10" s="476" t="s">
        <v>63</v>
      </c>
      <c r="F10" s="445" t="s">
        <v>10</v>
      </c>
      <c r="G10" s="447" t="s">
        <v>11</v>
      </c>
      <c r="H10" s="183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/>
      <c r="P10" s="106"/>
      <c r="Q10" s="106"/>
      <c r="R10" s="184"/>
      <c r="S10" s="74">
        <v>0.603125</v>
      </c>
      <c r="T10" s="170">
        <v>0.6052083333333333</v>
      </c>
      <c r="U10" s="80">
        <v>0.002083333333333326</v>
      </c>
      <c r="V10" s="177">
        <v>0</v>
      </c>
      <c r="W10" s="173">
        <v>0</v>
      </c>
      <c r="X10" s="177">
        <v>0</v>
      </c>
      <c r="Y10" s="176" t="s">
        <v>58</v>
      </c>
      <c r="Z10" s="176" t="s">
        <v>58</v>
      </c>
      <c r="AA10" s="176" t="s">
        <v>58</v>
      </c>
      <c r="AB10" s="176">
        <v>0</v>
      </c>
      <c r="AC10" s="176">
        <v>0.002083333333333326</v>
      </c>
      <c r="AD10" s="176">
        <v>0.002083333333333326</v>
      </c>
      <c r="AE10" s="435">
        <f>AD10</f>
        <v>0.002083333333333326</v>
      </c>
      <c r="AF10" s="459">
        <v>2</v>
      </c>
      <c r="AG10" s="448">
        <f>AE10/$AE$8*100%</f>
        <v>1.0169491525423757</v>
      </c>
      <c r="AH10" s="461" t="s">
        <v>63</v>
      </c>
      <c r="AI10" s="463">
        <v>95</v>
      </c>
    </row>
    <row r="11" spans="1:35" s="12" customFormat="1" ht="19.5" customHeight="1" thickBot="1">
      <c r="A11" s="426"/>
      <c r="B11" s="473"/>
      <c r="C11" s="475"/>
      <c r="D11" s="460"/>
      <c r="E11" s="477"/>
      <c r="F11" s="446"/>
      <c r="G11" s="434"/>
      <c r="H11" s="169">
        <v>0</v>
      </c>
      <c r="I11" s="61">
        <v>5</v>
      </c>
      <c r="J11" s="61">
        <v>0</v>
      </c>
      <c r="K11" s="61">
        <v>0</v>
      </c>
      <c r="L11" s="61">
        <v>5</v>
      </c>
      <c r="M11" s="61">
        <v>5</v>
      </c>
      <c r="N11" s="61">
        <v>0</v>
      </c>
      <c r="O11" s="61"/>
      <c r="P11" s="61"/>
      <c r="Q11" s="61"/>
      <c r="R11" s="76"/>
      <c r="S11" s="171">
        <v>0.48055555555555557</v>
      </c>
      <c r="T11" s="172">
        <v>0.4829861111111111</v>
      </c>
      <c r="U11" s="81">
        <v>0.002430555555555547</v>
      </c>
      <c r="V11" s="175">
        <v>0</v>
      </c>
      <c r="W11" s="63">
        <v>0</v>
      </c>
      <c r="X11" s="175">
        <v>15</v>
      </c>
      <c r="Y11" s="174">
        <v>0.0001736111111111111</v>
      </c>
      <c r="Z11" s="174" t="s">
        <v>58</v>
      </c>
      <c r="AA11" s="174" t="s">
        <v>58</v>
      </c>
      <c r="AB11" s="174">
        <v>0.0001736111111111111</v>
      </c>
      <c r="AC11" s="174">
        <v>0.002604166666666658</v>
      </c>
      <c r="AD11" s="174">
        <v>0.002604166666666658</v>
      </c>
      <c r="AE11" s="458"/>
      <c r="AF11" s="460"/>
      <c r="AG11" s="449"/>
      <c r="AH11" s="462"/>
      <c r="AI11" s="464"/>
    </row>
    <row r="12" spans="1:35" s="12" customFormat="1" ht="19.5" customHeight="1">
      <c r="A12" s="425">
        <v>3</v>
      </c>
      <c r="B12" s="482" t="s">
        <v>94</v>
      </c>
      <c r="C12" s="480" t="s">
        <v>95</v>
      </c>
      <c r="D12" s="478">
        <v>1990</v>
      </c>
      <c r="E12" s="484" t="s">
        <v>63</v>
      </c>
      <c r="F12" s="478" t="s">
        <v>74</v>
      </c>
      <c r="G12" s="433" t="s">
        <v>19</v>
      </c>
      <c r="H12" s="168">
        <v>0</v>
      </c>
      <c r="I12" s="29">
        <v>0</v>
      </c>
      <c r="J12" s="29">
        <v>0</v>
      </c>
      <c r="K12" s="29">
        <v>5</v>
      </c>
      <c r="L12" s="29">
        <v>0</v>
      </c>
      <c r="M12" s="29">
        <v>0</v>
      </c>
      <c r="N12" s="29">
        <v>0</v>
      </c>
      <c r="O12" s="29"/>
      <c r="P12" s="29"/>
      <c r="Q12" s="29"/>
      <c r="R12" s="30"/>
      <c r="S12" s="31">
        <v>0.5354166666666667</v>
      </c>
      <c r="T12" s="180">
        <v>0.5374537037037037</v>
      </c>
      <c r="U12" s="218">
        <v>0.0020370370370370594</v>
      </c>
      <c r="V12" s="182">
        <v>0</v>
      </c>
      <c r="W12" s="66">
        <v>0</v>
      </c>
      <c r="X12" s="182">
        <v>5</v>
      </c>
      <c r="Y12" s="181">
        <v>5.7870370370370366E-05</v>
      </c>
      <c r="Z12" s="181" t="s">
        <v>58</v>
      </c>
      <c r="AA12" s="181" t="s">
        <v>58</v>
      </c>
      <c r="AB12" s="181">
        <v>5.7870370370370366E-05</v>
      </c>
      <c r="AC12" s="181">
        <v>0.00209490740740743</v>
      </c>
      <c r="AD12" s="181">
        <v>0.00209490740740743</v>
      </c>
      <c r="AE12" s="437">
        <f>AD12</f>
        <v>0.00209490740740743</v>
      </c>
      <c r="AF12" s="466">
        <v>3</v>
      </c>
      <c r="AG12" s="438">
        <f>AE12/$AE$8*100%</f>
        <v>1.0225988700565145</v>
      </c>
      <c r="AH12" s="468" t="s">
        <v>63</v>
      </c>
      <c r="AI12" s="470">
        <v>91</v>
      </c>
    </row>
    <row r="13" spans="1:35" s="12" customFormat="1" ht="19.5" customHeight="1" thickBot="1">
      <c r="A13" s="452"/>
      <c r="B13" s="483"/>
      <c r="C13" s="481"/>
      <c r="D13" s="479"/>
      <c r="E13" s="485"/>
      <c r="F13" s="479"/>
      <c r="G13" s="457"/>
      <c r="H13" s="207">
        <v>0</v>
      </c>
      <c r="I13" s="208">
        <v>5</v>
      </c>
      <c r="J13" s="208">
        <v>0</v>
      </c>
      <c r="K13" s="208">
        <v>0</v>
      </c>
      <c r="L13" s="208">
        <v>5</v>
      </c>
      <c r="M13" s="208">
        <v>0</v>
      </c>
      <c r="N13" s="208">
        <v>0</v>
      </c>
      <c r="O13" s="208"/>
      <c r="P13" s="208"/>
      <c r="Q13" s="208"/>
      <c r="R13" s="209"/>
      <c r="S13" s="210">
        <v>0.6256944444444444</v>
      </c>
      <c r="T13" s="211">
        <v>0.6282986111111112</v>
      </c>
      <c r="U13" s="212">
        <v>0.0026041666666667407</v>
      </c>
      <c r="V13" s="213">
        <v>0</v>
      </c>
      <c r="W13" s="214">
        <v>0</v>
      </c>
      <c r="X13" s="213">
        <v>10</v>
      </c>
      <c r="Y13" s="215">
        <v>0.00011574074074074073</v>
      </c>
      <c r="Z13" s="215" t="s">
        <v>58</v>
      </c>
      <c r="AA13" s="215" t="s">
        <v>58</v>
      </c>
      <c r="AB13" s="215">
        <v>0.00011574074074074073</v>
      </c>
      <c r="AC13" s="215">
        <v>0.0027199074074074816</v>
      </c>
      <c r="AD13" s="215">
        <v>0.0027199074074074816</v>
      </c>
      <c r="AE13" s="465"/>
      <c r="AF13" s="467"/>
      <c r="AG13" s="439"/>
      <c r="AH13" s="469"/>
      <c r="AI13" s="471"/>
    </row>
    <row r="14" spans="1:35" s="12" customFormat="1" ht="19.5" customHeight="1">
      <c r="A14" s="442">
        <v>4</v>
      </c>
      <c r="B14" s="472" t="s">
        <v>85</v>
      </c>
      <c r="C14" s="474" t="s">
        <v>86</v>
      </c>
      <c r="D14" s="445">
        <v>1989</v>
      </c>
      <c r="E14" s="488" t="s">
        <v>87</v>
      </c>
      <c r="F14" s="445" t="s">
        <v>10</v>
      </c>
      <c r="G14" s="447" t="s">
        <v>11</v>
      </c>
      <c r="H14" s="183">
        <v>0</v>
      </c>
      <c r="I14" s="106">
        <v>0</v>
      </c>
      <c r="J14" s="106">
        <v>0</v>
      </c>
      <c r="K14" s="106">
        <v>0</v>
      </c>
      <c r="L14" s="106">
        <v>5</v>
      </c>
      <c r="M14" s="106">
        <v>0</v>
      </c>
      <c r="N14" s="106">
        <v>0</v>
      </c>
      <c r="O14" s="106"/>
      <c r="P14" s="106"/>
      <c r="Q14" s="106"/>
      <c r="R14" s="184"/>
      <c r="S14" s="74">
        <v>0.47812499999999997</v>
      </c>
      <c r="T14" s="170">
        <v>0.48041666666666666</v>
      </c>
      <c r="U14" s="80">
        <v>0.002291666666666692</v>
      </c>
      <c r="V14" s="177">
        <v>0</v>
      </c>
      <c r="W14" s="173">
        <v>0</v>
      </c>
      <c r="X14" s="177">
        <v>5</v>
      </c>
      <c r="Y14" s="176">
        <v>5.7870370370370366E-05</v>
      </c>
      <c r="Z14" s="176" t="s">
        <v>58</v>
      </c>
      <c r="AA14" s="176" t="s">
        <v>58</v>
      </c>
      <c r="AB14" s="176">
        <v>5.7870370370370366E-05</v>
      </c>
      <c r="AC14" s="176">
        <v>0.0023495370370370623</v>
      </c>
      <c r="AD14" s="176">
        <v>0.0023495370370370623</v>
      </c>
      <c r="AE14" s="435">
        <f>AD14</f>
        <v>0.0023495370370370623</v>
      </c>
      <c r="AF14" s="459">
        <v>4</v>
      </c>
      <c r="AG14" s="448">
        <f>AE14/$AE$8*100%</f>
        <v>1.1468926553672512</v>
      </c>
      <c r="AH14" s="461" t="s">
        <v>63</v>
      </c>
      <c r="AI14" s="463">
        <v>87</v>
      </c>
    </row>
    <row r="15" spans="1:35" s="12" customFormat="1" ht="19.5" customHeight="1" thickBot="1">
      <c r="A15" s="426"/>
      <c r="B15" s="473"/>
      <c r="C15" s="475"/>
      <c r="D15" s="446"/>
      <c r="E15" s="489"/>
      <c r="F15" s="446"/>
      <c r="G15" s="434"/>
      <c r="H15" s="169">
        <v>0</v>
      </c>
      <c r="I15" s="61">
        <v>0</v>
      </c>
      <c r="J15" s="61">
        <v>0</v>
      </c>
      <c r="K15" s="61">
        <v>0</v>
      </c>
      <c r="L15" s="61">
        <v>10</v>
      </c>
      <c r="M15" s="61">
        <v>0</v>
      </c>
      <c r="N15" s="61">
        <v>0</v>
      </c>
      <c r="O15" s="61"/>
      <c r="P15" s="61"/>
      <c r="Q15" s="61"/>
      <c r="R15" s="76"/>
      <c r="S15" s="171">
        <v>0.5975694444444445</v>
      </c>
      <c r="T15" s="172">
        <v>0.5999421296296296</v>
      </c>
      <c r="U15" s="81">
        <v>0.002372685185185075</v>
      </c>
      <c r="V15" s="175">
        <v>0</v>
      </c>
      <c r="W15" s="63">
        <v>0</v>
      </c>
      <c r="X15" s="175">
        <v>10</v>
      </c>
      <c r="Y15" s="174">
        <v>0.00011574074074074073</v>
      </c>
      <c r="Z15" s="174" t="s">
        <v>58</v>
      </c>
      <c r="AA15" s="174" t="s">
        <v>58</v>
      </c>
      <c r="AB15" s="174">
        <v>0.00011574074074074073</v>
      </c>
      <c r="AC15" s="174">
        <v>0.002488425925925816</v>
      </c>
      <c r="AD15" s="174">
        <v>0.002488425925925816</v>
      </c>
      <c r="AE15" s="458"/>
      <c r="AF15" s="460"/>
      <c r="AG15" s="449"/>
      <c r="AH15" s="462"/>
      <c r="AI15" s="464"/>
    </row>
    <row r="16" spans="1:35" s="12" customFormat="1" ht="19.5" customHeight="1">
      <c r="A16" s="425">
        <v>5</v>
      </c>
      <c r="B16" s="482" t="s">
        <v>83</v>
      </c>
      <c r="C16" s="486" t="s">
        <v>84</v>
      </c>
      <c r="D16" s="478">
        <v>1987</v>
      </c>
      <c r="E16" s="484" t="s">
        <v>63</v>
      </c>
      <c r="F16" s="478" t="s">
        <v>74</v>
      </c>
      <c r="G16" s="433" t="s">
        <v>19</v>
      </c>
      <c r="H16" s="168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/>
      <c r="P16" s="29"/>
      <c r="Q16" s="29"/>
      <c r="R16" s="30"/>
      <c r="S16" s="31">
        <v>0.47222222222222227</v>
      </c>
      <c r="T16" s="180">
        <v>0.4746527777777778</v>
      </c>
      <c r="U16" s="218">
        <v>0.002430555555555547</v>
      </c>
      <c r="V16" s="182">
        <v>0</v>
      </c>
      <c r="W16" s="66">
        <v>0</v>
      </c>
      <c r="X16" s="182">
        <v>0</v>
      </c>
      <c r="Y16" s="181" t="s">
        <v>58</v>
      </c>
      <c r="Z16" s="181" t="s">
        <v>58</v>
      </c>
      <c r="AA16" s="181" t="s">
        <v>58</v>
      </c>
      <c r="AB16" s="181">
        <v>0</v>
      </c>
      <c r="AC16" s="181">
        <v>0.002430555555555547</v>
      </c>
      <c r="AD16" s="181">
        <v>0.002430555555555547</v>
      </c>
      <c r="AE16" s="437">
        <f>AD16</f>
        <v>0.002430555555555547</v>
      </c>
      <c r="AF16" s="466">
        <v>5</v>
      </c>
      <c r="AG16" s="438">
        <f>AE16/$AE$8*100%</f>
        <v>1.186440677966105</v>
      </c>
      <c r="AH16" s="468" t="s">
        <v>87</v>
      </c>
      <c r="AI16" s="470">
        <v>79</v>
      </c>
    </row>
    <row r="17" spans="1:35" s="12" customFormat="1" ht="19.5" customHeight="1" thickBot="1">
      <c r="A17" s="452"/>
      <c r="B17" s="483"/>
      <c r="C17" s="487"/>
      <c r="D17" s="479"/>
      <c r="E17" s="485"/>
      <c r="F17" s="479"/>
      <c r="G17" s="457"/>
      <c r="H17" s="207">
        <v>0</v>
      </c>
      <c r="I17" s="208">
        <v>5</v>
      </c>
      <c r="J17" s="208">
        <v>0</v>
      </c>
      <c r="K17" s="208">
        <v>0</v>
      </c>
      <c r="L17" s="208">
        <v>0</v>
      </c>
      <c r="M17" s="208">
        <v>0</v>
      </c>
      <c r="N17" s="208">
        <v>0</v>
      </c>
      <c r="O17" s="208"/>
      <c r="P17" s="208"/>
      <c r="Q17" s="208"/>
      <c r="R17" s="209"/>
      <c r="S17" s="210">
        <v>0.6079861111111111</v>
      </c>
      <c r="T17" s="211">
        <v>0.6103819444444444</v>
      </c>
      <c r="U17" s="212">
        <v>0.0023958333333332638</v>
      </c>
      <c r="V17" s="213">
        <v>0</v>
      </c>
      <c r="W17" s="214">
        <v>0</v>
      </c>
      <c r="X17" s="213">
        <v>5</v>
      </c>
      <c r="Y17" s="215">
        <v>5.7870370370370366E-05</v>
      </c>
      <c r="Z17" s="215" t="s">
        <v>58</v>
      </c>
      <c r="AA17" s="215" t="s">
        <v>58</v>
      </c>
      <c r="AB17" s="215">
        <v>5.7870370370370366E-05</v>
      </c>
      <c r="AC17" s="215">
        <v>0.002453703703703634</v>
      </c>
      <c r="AD17" s="215">
        <v>0.002453703703703634</v>
      </c>
      <c r="AE17" s="465"/>
      <c r="AF17" s="467"/>
      <c r="AG17" s="439"/>
      <c r="AH17" s="469"/>
      <c r="AI17" s="471"/>
    </row>
    <row r="18" spans="1:35" s="12" customFormat="1" ht="19.5" customHeight="1">
      <c r="A18" s="442">
        <v>6</v>
      </c>
      <c r="B18" s="472" t="s">
        <v>81</v>
      </c>
      <c r="C18" s="474" t="s">
        <v>82</v>
      </c>
      <c r="D18" s="445">
        <v>1990</v>
      </c>
      <c r="E18" s="476" t="s">
        <v>68</v>
      </c>
      <c r="F18" s="445" t="s">
        <v>8</v>
      </c>
      <c r="G18" s="447" t="s">
        <v>9</v>
      </c>
      <c r="H18" s="183">
        <v>0</v>
      </c>
      <c r="I18" s="106">
        <v>0</v>
      </c>
      <c r="J18" s="106">
        <v>0</v>
      </c>
      <c r="K18" s="106">
        <v>0</v>
      </c>
      <c r="L18" s="106">
        <v>5</v>
      </c>
      <c r="M18" s="106">
        <v>0</v>
      </c>
      <c r="N18" s="106">
        <v>0</v>
      </c>
      <c r="O18" s="106"/>
      <c r="P18" s="106"/>
      <c r="Q18" s="106"/>
      <c r="R18" s="184"/>
      <c r="S18" s="74">
        <v>0.6409722222222222</v>
      </c>
      <c r="T18" s="170">
        <v>0.6436805555555556</v>
      </c>
      <c r="U18" s="80">
        <v>0.0027083333333334236</v>
      </c>
      <c r="V18" s="177">
        <v>0</v>
      </c>
      <c r="W18" s="173">
        <v>0</v>
      </c>
      <c r="X18" s="177">
        <v>5</v>
      </c>
      <c r="Y18" s="176">
        <v>5.7870370370370366E-05</v>
      </c>
      <c r="Z18" s="176" t="s">
        <v>58</v>
      </c>
      <c r="AA18" s="176" t="s">
        <v>58</v>
      </c>
      <c r="AB18" s="176">
        <v>5.7870370370370366E-05</v>
      </c>
      <c r="AC18" s="176">
        <v>0.002766203703703794</v>
      </c>
      <c r="AD18" s="176">
        <v>0.002766203703703794</v>
      </c>
      <c r="AE18" s="435">
        <f>AD18</f>
        <v>0.002766203703703794</v>
      </c>
      <c r="AF18" s="459">
        <v>6</v>
      </c>
      <c r="AG18" s="448">
        <f>AE18/$AE$8*100%</f>
        <v>1.3502824858757587</v>
      </c>
      <c r="AH18" s="461" t="s">
        <v>87</v>
      </c>
      <c r="AI18" s="463">
        <v>75</v>
      </c>
    </row>
    <row r="19" spans="1:35" s="12" customFormat="1" ht="19.5" customHeight="1" thickBot="1">
      <c r="A19" s="426"/>
      <c r="B19" s="473"/>
      <c r="C19" s="475"/>
      <c r="D19" s="446"/>
      <c r="E19" s="477"/>
      <c r="F19" s="446"/>
      <c r="G19" s="434"/>
      <c r="H19" s="169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/>
      <c r="P19" s="61"/>
      <c r="Q19" s="61"/>
      <c r="R19" s="76"/>
      <c r="S19" s="171">
        <v>0.46458333333333335</v>
      </c>
      <c r="T19" s="172">
        <v>0.4673611111111111</v>
      </c>
      <c r="U19" s="81">
        <v>0.002777777777777768</v>
      </c>
      <c r="V19" s="175">
        <v>0</v>
      </c>
      <c r="W19" s="63">
        <v>0</v>
      </c>
      <c r="X19" s="175">
        <v>0</v>
      </c>
      <c r="Y19" s="174" t="s">
        <v>58</v>
      </c>
      <c r="Z19" s="174" t="s">
        <v>58</v>
      </c>
      <c r="AA19" s="174" t="s">
        <v>58</v>
      </c>
      <c r="AB19" s="174">
        <v>0</v>
      </c>
      <c r="AC19" s="174">
        <v>0.002777777777777768</v>
      </c>
      <c r="AD19" s="174">
        <v>0.002777777777777768</v>
      </c>
      <c r="AE19" s="458"/>
      <c r="AF19" s="460"/>
      <c r="AG19" s="449"/>
      <c r="AH19" s="462"/>
      <c r="AI19" s="464"/>
    </row>
    <row r="20" spans="1:35" s="12" customFormat="1" ht="19.5" customHeight="1">
      <c r="A20" s="425">
        <v>7</v>
      </c>
      <c r="B20" s="482" t="s">
        <v>104</v>
      </c>
      <c r="C20" s="480" t="s">
        <v>105</v>
      </c>
      <c r="D20" s="478">
        <v>1999</v>
      </c>
      <c r="E20" s="484" t="s">
        <v>71</v>
      </c>
      <c r="F20" s="478" t="s">
        <v>13</v>
      </c>
      <c r="G20" s="433" t="s">
        <v>11</v>
      </c>
      <c r="H20" s="168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/>
      <c r="P20" s="29"/>
      <c r="Q20" s="29"/>
      <c r="R20" s="30"/>
      <c r="S20" s="31">
        <v>0.6993055555555556</v>
      </c>
      <c r="T20" s="180">
        <v>0.7022569444444445</v>
      </c>
      <c r="U20" s="218">
        <v>0.002951388888888906</v>
      </c>
      <c r="V20" s="182">
        <v>0</v>
      </c>
      <c r="W20" s="66">
        <v>0</v>
      </c>
      <c r="X20" s="182">
        <v>0</v>
      </c>
      <c r="Y20" s="181" t="s">
        <v>58</v>
      </c>
      <c r="Z20" s="181" t="s">
        <v>58</v>
      </c>
      <c r="AA20" s="181" t="s">
        <v>58</v>
      </c>
      <c r="AB20" s="181">
        <v>0</v>
      </c>
      <c r="AC20" s="181">
        <v>0.002951388888888906</v>
      </c>
      <c r="AD20" s="181">
        <v>0.002951388888888906</v>
      </c>
      <c r="AE20" s="437">
        <f>AD20</f>
        <v>0.002951388888888906</v>
      </c>
      <c r="AF20" s="466">
        <v>7</v>
      </c>
      <c r="AG20" s="438">
        <f aca="true" t="shared" si="0" ref="AG20:AG41">AE20/$AE$8*100%</f>
        <v>1.4406779661017124</v>
      </c>
      <c r="AH20" s="468" t="s">
        <v>87</v>
      </c>
      <c r="AI20" s="470">
        <v>72</v>
      </c>
    </row>
    <row r="21" spans="1:35" s="12" customFormat="1" ht="19.5" customHeight="1" thickBot="1">
      <c r="A21" s="452"/>
      <c r="B21" s="483"/>
      <c r="C21" s="481"/>
      <c r="D21" s="479"/>
      <c r="E21" s="485"/>
      <c r="F21" s="479"/>
      <c r="G21" s="457"/>
      <c r="H21" s="207">
        <v>0</v>
      </c>
      <c r="I21" s="208">
        <v>5</v>
      </c>
      <c r="J21" s="208">
        <v>5</v>
      </c>
      <c r="K21" s="208">
        <v>0</v>
      </c>
      <c r="L21" s="208">
        <v>10</v>
      </c>
      <c r="M21" s="208">
        <v>0</v>
      </c>
      <c r="N21" s="208">
        <v>0</v>
      </c>
      <c r="O21" s="208"/>
      <c r="P21" s="208"/>
      <c r="Q21" s="208"/>
      <c r="R21" s="209"/>
      <c r="S21" s="210">
        <v>0.6520833333333333</v>
      </c>
      <c r="T21" s="211">
        <v>0.6549421296296296</v>
      </c>
      <c r="U21" s="212">
        <v>0.002858796296296262</v>
      </c>
      <c r="V21" s="213">
        <v>0</v>
      </c>
      <c r="W21" s="214">
        <v>0</v>
      </c>
      <c r="X21" s="213">
        <v>20</v>
      </c>
      <c r="Y21" s="215">
        <v>0.00023148148148148146</v>
      </c>
      <c r="Z21" s="215" t="s">
        <v>58</v>
      </c>
      <c r="AA21" s="215" t="s">
        <v>58</v>
      </c>
      <c r="AB21" s="215">
        <v>0.00023148148148148146</v>
      </c>
      <c r="AC21" s="215">
        <v>0.0030902777777777435</v>
      </c>
      <c r="AD21" s="215">
        <v>0.0030902777777777435</v>
      </c>
      <c r="AE21" s="465"/>
      <c r="AF21" s="467"/>
      <c r="AG21" s="439"/>
      <c r="AH21" s="469"/>
      <c r="AI21" s="471"/>
    </row>
    <row r="22" spans="1:35" s="12" customFormat="1" ht="19.5" customHeight="1" thickBot="1">
      <c r="A22" s="221">
        <v>8</v>
      </c>
      <c r="B22" s="222" t="s">
        <v>90</v>
      </c>
      <c r="C22" s="223" t="s">
        <v>91</v>
      </c>
      <c r="D22" s="224">
        <v>1953</v>
      </c>
      <c r="E22" s="225" t="s">
        <v>87</v>
      </c>
      <c r="F22" s="224" t="s">
        <v>10</v>
      </c>
      <c r="G22" s="226" t="s">
        <v>11</v>
      </c>
      <c r="H22" s="227">
        <v>0</v>
      </c>
      <c r="I22" s="228">
        <v>5</v>
      </c>
      <c r="J22" s="228">
        <v>0</v>
      </c>
      <c r="K22" s="228">
        <v>0</v>
      </c>
      <c r="L22" s="228">
        <v>0</v>
      </c>
      <c r="M22" s="228">
        <v>0</v>
      </c>
      <c r="N22" s="228">
        <v>0</v>
      </c>
      <c r="O22" s="228"/>
      <c r="P22" s="228"/>
      <c r="Q22" s="228"/>
      <c r="R22" s="229"/>
      <c r="S22" s="230">
        <v>0.5003472222222222</v>
      </c>
      <c r="T22" s="231">
        <v>0.5033101851851852</v>
      </c>
      <c r="U22" s="232">
        <v>0.002962962962963056</v>
      </c>
      <c r="V22" s="233">
        <v>0</v>
      </c>
      <c r="W22" s="234">
        <v>0</v>
      </c>
      <c r="X22" s="233">
        <v>5</v>
      </c>
      <c r="Y22" s="235">
        <v>5.7870370370370366E-05</v>
      </c>
      <c r="Z22" s="235" t="s">
        <v>58</v>
      </c>
      <c r="AA22" s="235" t="s">
        <v>58</v>
      </c>
      <c r="AB22" s="235">
        <v>5.7870370370370366E-05</v>
      </c>
      <c r="AC22" s="235">
        <v>0.0030208333333334265</v>
      </c>
      <c r="AD22" s="235">
        <v>0.0030208333333334265</v>
      </c>
      <c r="AE22" s="235">
        <f>AD22</f>
        <v>0.0030208333333334265</v>
      </c>
      <c r="AF22" s="233">
        <v>8</v>
      </c>
      <c r="AG22" s="236">
        <f>AE22/$AE$8*100%</f>
        <v>1.4745762711864954</v>
      </c>
      <c r="AH22" s="237" t="s">
        <v>87</v>
      </c>
      <c r="AI22" s="238">
        <v>69</v>
      </c>
    </row>
    <row r="23" spans="1:35" s="12" customFormat="1" ht="19.5" customHeight="1">
      <c r="A23" s="425">
        <v>9</v>
      </c>
      <c r="B23" s="482" t="s">
        <v>61</v>
      </c>
      <c r="C23" s="480" t="s">
        <v>62</v>
      </c>
      <c r="D23" s="478">
        <v>1988</v>
      </c>
      <c r="E23" s="484" t="s">
        <v>63</v>
      </c>
      <c r="F23" s="478" t="s">
        <v>64</v>
      </c>
      <c r="G23" s="433" t="s">
        <v>65</v>
      </c>
      <c r="H23" s="168">
        <v>0</v>
      </c>
      <c r="I23" s="29">
        <v>5</v>
      </c>
      <c r="J23" s="29">
        <v>5</v>
      </c>
      <c r="K23" s="29">
        <v>0</v>
      </c>
      <c r="L23" s="29">
        <v>15</v>
      </c>
      <c r="M23" s="29">
        <v>5</v>
      </c>
      <c r="N23" s="29">
        <v>0</v>
      </c>
      <c r="O23" s="29"/>
      <c r="P23" s="29"/>
      <c r="Q23" s="29"/>
      <c r="R23" s="30"/>
      <c r="S23" s="31">
        <v>0.5944444444444444</v>
      </c>
      <c r="T23" s="180">
        <v>0.5975694444444445</v>
      </c>
      <c r="U23" s="218">
        <v>0.0031250000000000444</v>
      </c>
      <c r="V23" s="182">
        <v>0</v>
      </c>
      <c r="W23" s="66">
        <v>0</v>
      </c>
      <c r="X23" s="182">
        <v>30</v>
      </c>
      <c r="Y23" s="181">
        <v>0.0008680555555555555</v>
      </c>
      <c r="Z23" s="181" t="s">
        <v>58</v>
      </c>
      <c r="AA23" s="181" t="s">
        <v>58</v>
      </c>
      <c r="AB23" s="181">
        <v>0.0008680555555555555</v>
      </c>
      <c r="AC23" s="181">
        <v>0.003472222222222222</v>
      </c>
      <c r="AD23" s="181">
        <v>0.003472222222222222</v>
      </c>
      <c r="AE23" s="437">
        <f>AD23</f>
        <v>0.003472222222222222</v>
      </c>
      <c r="AF23" s="466">
        <v>9</v>
      </c>
      <c r="AG23" s="438">
        <f t="shared" si="0"/>
        <v>1.6949152542372987</v>
      </c>
      <c r="AH23" s="468"/>
      <c r="AI23" s="470">
        <v>66</v>
      </c>
    </row>
    <row r="24" spans="1:35" s="12" customFormat="1" ht="19.5" customHeight="1" thickBot="1">
      <c r="A24" s="452"/>
      <c r="B24" s="483"/>
      <c r="C24" s="481"/>
      <c r="D24" s="479"/>
      <c r="E24" s="485"/>
      <c r="F24" s="479"/>
      <c r="G24" s="457"/>
      <c r="H24" s="207">
        <v>0</v>
      </c>
      <c r="I24" s="208">
        <v>0</v>
      </c>
      <c r="J24" s="208">
        <v>0</v>
      </c>
      <c r="K24" s="208">
        <v>0</v>
      </c>
      <c r="L24" s="208">
        <v>55</v>
      </c>
      <c r="M24" s="208">
        <v>0</v>
      </c>
      <c r="N24" s="208">
        <v>0</v>
      </c>
      <c r="O24" s="208"/>
      <c r="P24" s="208"/>
      <c r="Q24" s="208"/>
      <c r="R24" s="209"/>
      <c r="S24" s="210">
        <v>0.4684027777777778</v>
      </c>
      <c r="T24" s="211">
        <v>0.47160879629629626</v>
      </c>
      <c r="U24" s="212">
        <v>0.003206018518518483</v>
      </c>
      <c r="V24" s="213">
        <v>0</v>
      </c>
      <c r="W24" s="214">
        <v>0</v>
      </c>
      <c r="X24" s="213">
        <v>55</v>
      </c>
      <c r="Y24" s="215">
        <v>0.000636574074074074</v>
      </c>
      <c r="Z24" s="215" t="s">
        <v>58</v>
      </c>
      <c r="AA24" s="215" t="s">
        <v>58</v>
      </c>
      <c r="AB24" s="215">
        <v>0.000636574074074074</v>
      </c>
      <c r="AC24" s="215">
        <v>0.003842592592592557</v>
      </c>
      <c r="AD24" s="215">
        <v>0.003842592592592557</v>
      </c>
      <c r="AE24" s="465"/>
      <c r="AF24" s="467"/>
      <c r="AG24" s="439"/>
      <c r="AH24" s="469"/>
      <c r="AI24" s="471"/>
    </row>
    <row r="25" spans="1:35" s="12" customFormat="1" ht="19.5" customHeight="1">
      <c r="A25" s="442">
        <v>10</v>
      </c>
      <c r="B25" s="472" t="s">
        <v>98</v>
      </c>
      <c r="C25" s="474" t="s">
        <v>99</v>
      </c>
      <c r="D25" s="445">
        <v>1994</v>
      </c>
      <c r="E25" s="476" t="s">
        <v>212</v>
      </c>
      <c r="F25" s="445" t="s">
        <v>13</v>
      </c>
      <c r="G25" s="447" t="s">
        <v>11</v>
      </c>
      <c r="H25" s="183">
        <v>0</v>
      </c>
      <c r="I25" s="106">
        <v>110</v>
      </c>
      <c r="J25" s="106">
        <v>0</v>
      </c>
      <c r="K25" s="106">
        <v>0</v>
      </c>
      <c r="L25" s="106">
        <v>10</v>
      </c>
      <c r="M25" s="106">
        <v>0</v>
      </c>
      <c r="N25" s="106">
        <v>0</v>
      </c>
      <c r="O25" s="106"/>
      <c r="P25" s="106"/>
      <c r="Q25" s="106"/>
      <c r="R25" s="184"/>
      <c r="S25" s="74">
        <v>0.6496527777777777</v>
      </c>
      <c r="T25" s="170">
        <v>0.6520833333333333</v>
      </c>
      <c r="U25" s="80">
        <v>0.0024305555555556024</v>
      </c>
      <c r="V25" s="177">
        <v>0</v>
      </c>
      <c r="W25" s="173">
        <v>0</v>
      </c>
      <c r="X25" s="177">
        <v>120</v>
      </c>
      <c r="Y25" s="176">
        <v>0.0013888888888888887</v>
      </c>
      <c r="Z25" s="176" t="s">
        <v>58</v>
      </c>
      <c r="AA25" s="176" t="s">
        <v>58</v>
      </c>
      <c r="AB25" s="176">
        <v>0.0013888888888888887</v>
      </c>
      <c r="AC25" s="176">
        <v>0.003819444444444491</v>
      </c>
      <c r="AD25" s="176">
        <v>0.003819444444444491</v>
      </c>
      <c r="AE25" s="435">
        <f>AD25</f>
        <v>0.003819444444444491</v>
      </c>
      <c r="AF25" s="459">
        <v>10</v>
      </c>
      <c r="AG25" s="448">
        <f t="shared" si="0"/>
        <v>1.8644067796610515</v>
      </c>
      <c r="AH25" s="461"/>
      <c r="AI25" s="463">
        <v>63</v>
      </c>
    </row>
    <row r="26" spans="1:35" s="12" customFormat="1" ht="19.5" customHeight="1" thickBot="1">
      <c r="A26" s="426"/>
      <c r="B26" s="473"/>
      <c r="C26" s="475"/>
      <c r="D26" s="446"/>
      <c r="E26" s="477"/>
      <c r="F26" s="446"/>
      <c r="G26" s="434"/>
      <c r="H26" s="169">
        <v>0</v>
      </c>
      <c r="I26" s="61">
        <v>5</v>
      </c>
      <c r="J26" s="61">
        <v>5</v>
      </c>
      <c r="K26" s="61">
        <v>5</v>
      </c>
      <c r="L26" s="61">
        <v>110</v>
      </c>
      <c r="M26" s="61">
        <v>0</v>
      </c>
      <c r="N26" s="61">
        <v>0</v>
      </c>
      <c r="O26" s="61"/>
      <c r="P26" s="61"/>
      <c r="Q26" s="61"/>
      <c r="R26" s="76"/>
      <c r="S26" s="171">
        <v>0.7020833333333334</v>
      </c>
      <c r="T26" s="172">
        <v>0.7058564814814815</v>
      </c>
      <c r="U26" s="81">
        <v>0.003773148148148109</v>
      </c>
      <c r="V26" s="175">
        <v>0</v>
      </c>
      <c r="W26" s="63">
        <v>0</v>
      </c>
      <c r="X26" s="175">
        <v>125</v>
      </c>
      <c r="Y26" s="174">
        <v>0.0014467592592592592</v>
      </c>
      <c r="Z26" s="174" t="s">
        <v>58</v>
      </c>
      <c r="AA26" s="174" t="s">
        <v>58</v>
      </c>
      <c r="AB26" s="174">
        <v>0.0014467592592592592</v>
      </c>
      <c r="AC26" s="174">
        <v>0.005219907407407368</v>
      </c>
      <c r="AD26" s="174">
        <v>0.005219907407407368</v>
      </c>
      <c r="AE26" s="458"/>
      <c r="AF26" s="460"/>
      <c r="AG26" s="449"/>
      <c r="AH26" s="462"/>
      <c r="AI26" s="464"/>
    </row>
    <row r="27" spans="1:35" s="12" customFormat="1" ht="19.5" customHeight="1">
      <c r="A27" s="425">
        <v>11</v>
      </c>
      <c r="B27" s="482" t="s">
        <v>92</v>
      </c>
      <c r="C27" s="480" t="s">
        <v>93</v>
      </c>
      <c r="D27" s="478">
        <v>1977</v>
      </c>
      <c r="E27" s="484" t="s">
        <v>87</v>
      </c>
      <c r="F27" s="478" t="s">
        <v>10</v>
      </c>
      <c r="G27" s="433" t="s">
        <v>11</v>
      </c>
      <c r="H27" s="168">
        <v>0</v>
      </c>
      <c r="I27" s="29">
        <v>100</v>
      </c>
      <c r="J27" s="29">
        <v>5</v>
      </c>
      <c r="K27" s="29">
        <v>0</v>
      </c>
      <c r="L27" s="29">
        <v>15</v>
      </c>
      <c r="M27" s="29">
        <v>0</v>
      </c>
      <c r="N27" s="29">
        <v>0</v>
      </c>
      <c r="O27" s="29"/>
      <c r="P27" s="29"/>
      <c r="Q27" s="29"/>
      <c r="R27" s="30"/>
      <c r="S27" s="31">
        <v>0.6104166666666667</v>
      </c>
      <c r="T27" s="180">
        <v>0.6130208333333333</v>
      </c>
      <c r="U27" s="218">
        <v>0.0026041666666666297</v>
      </c>
      <c r="V27" s="182">
        <v>0</v>
      </c>
      <c r="W27" s="66">
        <v>0</v>
      </c>
      <c r="X27" s="182">
        <v>120</v>
      </c>
      <c r="Y27" s="181">
        <v>0.0013888888888888887</v>
      </c>
      <c r="Z27" s="181" t="s">
        <v>58</v>
      </c>
      <c r="AA27" s="181" t="s">
        <v>58</v>
      </c>
      <c r="AB27" s="181">
        <v>0.0013888888888888887</v>
      </c>
      <c r="AC27" s="181">
        <v>0.003993055555555519</v>
      </c>
      <c r="AD27" s="181">
        <v>0.003993055555555519</v>
      </c>
      <c r="AE27" s="437">
        <f>AD27</f>
        <v>0.003993055555555519</v>
      </c>
      <c r="AF27" s="466">
        <v>11</v>
      </c>
      <c r="AG27" s="438">
        <f t="shared" si="0"/>
        <v>1.9491525423728757</v>
      </c>
      <c r="AH27" s="468"/>
      <c r="AI27" s="470">
        <v>60</v>
      </c>
    </row>
    <row r="28" spans="1:35" s="12" customFormat="1" ht="19.5" customHeight="1" thickBot="1">
      <c r="A28" s="452"/>
      <c r="B28" s="483"/>
      <c r="C28" s="481"/>
      <c r="D28" s="479"/>
      <c r="E28" s="485"/>
      <c r="F28" s="479"/>
      <c r="G28" s="457"/>
      <c r="H28" s="207">
        <v>0</v>
      </c>
      <c r="I28" s="208">
        <v>100</v>
      </c>
      <c r="J28" s="208">
        <v>0</v>
      </c>
      <c r="K28" s="208">
        <v>0</v>
      </c>
      <c r="L28" s="208">
        <v>10</v>
      </c>
      <c r="M28" s="208">
        <v>0</v>
      </c>
      <c r="N28" s="208">
        <v>0</v>
      </c>
      <c r="O28" s="208"/>
      <c r="P28" s="208"/>
      <c r="Q28" s="208"/>
      <c r="R28" s="209"/>
      <c r="S28" s="210">
        <v>0.5034722222222222</v>
      </c>
      <c r="T28" s="211">
        <v>0.5063078703703704</v>
      </c>
      <c r="U28" s="212">
        <v>0.0028356481481481843</v>
      </c>
      <c r="V28" s="213">
        <v>0</v>
      </c>
      <c r="W28" s="214">
        <v>0</v>
      </c>
      <c r="X28" s="213">
        <v>110</v>
      </c>
      <c r="Y28" s="215">
        <v>0.001273148148148148</v>
      </c>
      <c r="Z28" s="215" t="s">
        <v>58</v>
      </c>
      <c r="AA28" s="215" t="s">
        <v>58</v>
      </c>
      <c r="AB28" s="215">
        <v>0.001273148148148148</v>
      </c>
      <c r="AC28" s="215">
        <v>0.004108796296296333</v>
      </c>
      <c r="AD28" s="215">
        <v>0.004108796296296333</v>
      </c>
      <c r="AE28" s="465"/>
      <c r="AF28" s="467"/>
      <c r="AG28" s="439"/>
      <c r="AH28" s="469"/>
      <c r="AI28" s="471"/>
    </row>
    <row r="29" spans="1:35" s="12" customFormat="1" ht="19.5" customHeight="1">
      <c r="A29" s="442">
        <v>12</v>
      </c>
      <c r="B29" s="472" t="s">
        <v>96</v>
      </c>
      <c r="C29" s="474" t="s">
        <v>97</v>
      </c>
      <c r="D29" s="445">
        <v>1994</v>
      </c>
      <c r="E29" s="476" t="s">
        <v>80</v>
      </c>
      <c r="F29" s="445" t="s">
        <v>10</v>
      </c>
      <c r="G29" s="447" t="s">
        <v>11</v>
      </c>
      <c r="H29" s="183">
        <v>0</v>
      </c>
      <c r="I29" s="106">
        <v>100</v>
      </c>
      <c r="J29" s="106">
        <v>0</v>
      </c>
      <c r="K29" s="106">
        <v>0</v>
      </c>
      <c r="L29" s="106">
        <v>100</v>
      </c>
      <c r="M29" s="106">
        <v>0</v>
      </c>
      <c r="N29" s="106">
        <v>0</v>
      </c>
      <c r="O29" s="106"/>
      <c r="P29" s="106"/>
      <c r="Q29" s="106"/>
      <c r="R29" s="184"/>
      <c r="S29" s="74">
        <v>0.75</v>
      </c>
      <c r="T29" s="170">
        <v>0.7521527777777778</v>
      </c>
      <c r="U29" s="80">
        <v>0.0021527777777777812</v>
      </c>
      <c r="V29" s="177">
        <v>0</v>
      </c>
      <c r="W29" s="173">
        <v>0</v>
      </c>
      <c r="X29" s="177">
        <v>200</v>
      </c>
      <c r="Y29" s="176">
        <v>0.0023148148148148147</v>
      </c>
      <c r="Z29" s="176" t="s">
        <v>58</v>
      </c>
      <c r="AA29" s="176" t="s">
        <v>58</v>
      </c>
      <c r="AB29" s="176">
        <v>0.0023148148148148147</v>
      </c>
      <c r="AC29" s="176">
        <v>0.004467592592592596</v>
      </c>
      <c r="AD29" s="176">
        <v>0.004467592592592596</v>
      </c>
      <c r="AE29" s="435">
        <f>AD29</f>
        <v>0.004467592592592596</v>
      </c>
      <c r="AF29" s="459">
        <v>12</v>
      </c>
      <c r="AG29" s="448">
        <f t="shared" si="0"/>
        <v>2.1807909604519926</v>
      </c>
      <c r="AH29" s="461"/>
      <c r="AI29" s="463">
        <v>57</v>
      </c>
    </row>
    <row r="30" spans="1:35" s="12" customFormat="1" ht="19.5" customHeight="1" thickBot="1">
      <c r="A30" s="426"/>
      <c r="B30" s="473"/>
      <c r="C30" s="475"/>
      <c r="D30" s="446"/>
      <c r="E30" s="477"/>
      <c r="F30" s="446"/>
      <c r="G30" s="434"/>
      <c r="H30" s="169">
        <v>0</v>
      </c>
      <c r="I30" s="61">
        <v>100</v>
      </c>
      <c r="J30" s="61">
        <v>0</v>
      </c>
      <c r="K30" s="61">
        <v>0</v>
      </c>
      <c r="L30" s="61">
        <v>55</v>
      </c>
      <c r="M30" s="61" t="s">
        <v>106</v>
      </c>
      <c r="N30" s="61" t="s">
        <v>106</v>
      </c>
      <c r="O30" s="61"/>
      <c r="P30" s="61"/>
      <c r="Q30" s="61"/>
      <c r="R30" s="76"/>
      <c r="S30" s="171">
        <v>0.6472222222222223</v>
      </c>
      <c r="T30" s="172" t="s">
        <v>107</v>
      </c>
      <c r="U30" s="81" t="s">
        <v>107</v>
      </c>
      <c r="V30" s="175">
        <v>2</v>
      </c>
      <c r="W30" s="63">
        <v>0</v>
      </c>
      <c r="X30" s="175">
        <v>155</v>
      </c>
      <c r="Y30" s="174">
        <v>0.0017939814814814815</v>
      </c>
      <c r="Z30" s="174" t="s">
        <v>58</v>
      </c>
      <c r="AA30" s="174" t="s">
        <v>58</v>
      </c>
      <c r="AB30" s="174">
        <v>0.0017939814814814815</v>
      </c>
      <c r="AC30" s="174" t="s">
        <v>58</v>
      </c>
      <c r="AD30" s="62" t="s">
        <v>107</v>
      </c>
      <c r="AE30" s="458"/>
      <c r="AF30" s="460"/>
      <c r="AG30" s="449"/>
      <c r="AH30" s="462"/>
      <c r="AI30" s="464"/>
    </row>
    <row r="31" spans="1:35" ht="19.5" customHeight="1">
      <c r="A31" s="425">
        <v>13</v>
      </c>
      <c r="B31" s="482" t="s">
        <v>78</v>
      </c>
      <c r="C31" s="480" t="s">
        <v>79</v>
      </c>
      <c r="D31" s="478">
        <v>1993</v>
      </c>
      <c r="E31" s="484" t="s">
        <v>211</v>
      </c>
      <c r="F31" s="478" t="s">
        <v>10</v>
      </c>
      <c r="G31" s="433" t="s">
        <v>11</v>
      </c>
      <c r="H31" s="168">
        <v>0</v>
      </c>
      <c r="I31" s="29">
        <v>100</v>
      </c>
      <c r="J31" s="29">
        <v>0</v>
      </c>
      <c r="K31" s="29">
        <v>0</v>
      </c>
      <c r="L31" s="29">
        <v>65</v>
      </c>
      <c r="M31" s="29">
        <v>0</v>
      </c>
      <c r="N31" s="29">
        <v>0</v>
      </c>
      <c r="O31" s="29"/>
      <c r="P31" s="29"/>
      <c r="Q31" s="29"/>
      <c r="R31" s="30"/>
      <c r="S31" s="31">
        <v>0.5916666666666667</v>
      </c>
      <c r="T31" s="180">
        <v>0.5944791666666667</v>
      </c>
      <c r="U31" s="218">
        <v>0.0028124999999999956</v>
      </c>
      <c r="V31" s="182">
        <v>0</v>
      </c>
      <c r="W31" s="66">
        <v>0</v>
      </c>
      <c r="X31" s="182">
        <v>165</v>
      </c>
      <c r="Y31" s="181">
        <v>0.0019097222222222222</v>
      </c>
      <c r="Z31" s="181" t="s">
        <v>58</v>
      </c>
      <c r="AA31" s="181" t="s">
        <v>58</v>
      </c>
      <c r="AB31" s="181">
        <v>0.0019097222222222222</v>
      </c>
      <c r="AC31" s="181">
        <v>0.004722222222222218</v>
      </c>
      <c r="AD31" s="181">
        <v>0.004722222222222218</v>
      </c>
      <c r="AE31" s="437">
        <f>AD31</f>
        <v>0.004722222222222218</v>
      </c>
      <c r="AF31" s="466">
        <v>13</v>
      </c>
      <c r="AG31" s="438">
        <f t="shared" si="0"/>
        <v>2.3050847457627244</v>
      </c>
      <c r="AH31" s="468"/>
      <c r="AI31" s="470">
        <v>54</v>
      </c>
    </row>
    <row r="32" spans="1:35" s="12" customFormat="1" ht="19.5" customHeight="1" thickBot="1">
      <c r="A32" s="452"/>
      <c r="B32" s="483"/>
      <c r="C32" s="481"/>
      <c r="D32" s="479"/>
      <c r="E32" s="485"/>
      <c r="F32" s="479"/>
      <c r="G32" s="457"/>
      <c r="H32" s="207">
        <v>0</v>
      </c>
      <c r="I32" s="208">
        <v>100</v>
      </c>
      <c r="J32" s="208">
        <v>5</v>
      </c>
      <c r="K32" s="208">
        <v>5</v>
      </c>
      <c r="L32" s="208">
        <v>105</v>
      </c>
      <c r="M32" s="208">
        <v>5</v>
      </c>
      <c r="N32" s="208">
        <v>0</v>
      </c>
      <c r="O32" s="208"/>
      <c r="P32" s="208"/>
      <c r="Q32" s="208"/>
      <c r="R32" s="209"/>
      <c r="S32" s="210">
        <v>0.4611111111111111</v>
      </c>
      <c r="T32" s="211">
        <v>0.4636805555555556</v>
      </c>
      <c r="U32" s="212">
        <v>0.002569444444444513</v>
      </c>
      <c r="V32" s="213">
        <v>0</v>
      </c>
      <c r="W32" s="214">
        <v>0</v>
      </c>
      <c r="X32" s="213">
        <v>220</v>
      </c>
      <c r="Y32" s="215">
        <v>0.002546296296296296</v>
      </c>
      <c r="Z32" s="215" t="s">
        <v>58</v>
      </c>
      <c r="AA32" s="215" t="s">
        <v>58</v>
      </c>
      <c r="AB32" s="215">
        <v>0.002546296296296296</v>
      </c>
      <c r="AC32" s="215">
        <v>0.0051157407407408095</v>
      </c>
      <c r="AD32" s="215">
        <v>0.0051157407407408095</v>
      </c>
      <c r="AE32" s="465"/>
      <c r="AF32" s="467"/>
      <c r="AG32" s="439"/>
      <c r="AH32" s="469"/>
      <c r="AI32" s="471"/>
    </row>
    <row r="33" spans="1:35" ht="19.5" customHeight="1">
      <c r="A33" s="442">
        <v>14</v>
      </c>
      <c r="B33" s="472" t="s">
        <v>57</v>
      </c>
      <c r="C33" s="474" t="s">
        <v>111</v>
      </c>
      <c r="D33" s="445">
        <v>1980</v>
      </c>
      <c r="E33" s="445" t="s">
        <v>211</v>
      </c>
      <c r="F33" s="445" t="s">
        <v>10</v>
      </c>
      <c r="G33" s="447" t="s">
        <v>11</v>
      </c>
      <c r="H33" s="183" t="s">
        <v>58</v>
      </c>
      <c r="I33" s="106">
        <v>100</v>
      </c>
      <c r="J33" s="106">
        <v>0</v>
      </c>
      <c r="K33" s="106">
        <v>5</v>
      </c>
      <c r="L33" s="106">
        <v>65</v>
      </c>
      <c r="M33" s="106">
        <v>5</v>
      </c>
      <c r="N33" s="106">
        <v>0</v>
      </c>
      <c r="O33" s="106"/>
      <c r="P33" s="106"/>
      <c r="Q33" s="106"/>
      <c r="R33" s="184"/>
      <c r="S33" s="74">
        <v>0.47500000000000003</v>
      </c>
      <c r="T33" s="170">
        <v>0.4780439814814815</v>
      </c>
      <c r="U33" s="80">
        <v>0.003043981481481439</v>
      </c>
      <c r="V33" s="177">
        <v>0</v>
      </c>
      <c r="W33" s="173">
        <v>0</v>
      </c>
      <c r="X33" s="177">
        <v>175</v>
      </c>
      <c r="Y33" s="176">
        <v>0.002025462962962963</v>
      </c>
      <c r="Z33" s="176" t="s">
        <v>58</v>
      </c>
      <c r="AA33" s="176" t="s">
        <v>58</v>
      </c>
      <c r="AB33" s="176">
        <v>0.002025462962962963</v>
      </c>
      <c r="AC33" s="176">
        <v>0.0050694444444444025</v>
      </c>
      <c r="AD33" s="176">
        <v>0.0050694444444444025</v>
      </c>
      <c r="AE33" s="435">
        <f>AD33</f>
        <v>0.0050694444444444025</v>
      </c>
      <c r="AF33" s="459">
        <v>14</v>
      </c>
      <c r="AG33" s="448">
        <f t="shared" si="0"/>
        <v>2.474576271186436</v>
      </c>
      <c r="AH33" s="461"/>
      <c r="AI33" s="463">
        <v>51</v>
      </c>
    </row>
    <row r="34" spans="1:35" s="12" customFormat="1" ht="19.5" customHeight="1" thickBot="1">
      <c r="A34" s="426"/>
      <c r="B34" s="473"/>
      <c r="C34" s="475"/>
      <c r="D34" s="446"/>
      <c r="E34" s="446"/>
      <c r="F34" s="446"/>
      <c r="G34" s="434"/>
      <c r="H34" s="169" t="s">
        <v>58</v>
      </c>
      <c r="I34" s="61">
        <v>105</v>
      </c>
      <c r="J34" s="61">
        <v>55</v>
      </c>
      <c r="K34" s="61">
        <v>0</v>
      </c>
      <c r="L34" s="61">
        <v>160</v>
      </c>
      <c r="M34" s="61">
        <v>0</v>
      </c>
      <c r="N34" s="61">
        <v>0</v>
      </c>
      <c r="O34" s="61"/>
      <c r="P34" s="61"/>
      <c r="Q34" s="61"/>
      <c r="R34" s="76"/>
      <c r="S34" s="171">
        <v>0.6</v>
      </c>
      <c r="T34" s="172">
        <v>0.6036689814814815</v>
      </c>
      <c r="U34" s="81">
        <v>0.003668981481481537</v>
      </c>
      <c r="V34" s="175">
        <v>0</v>
      </c>
      <c r="W34" s="63">
        <v>0</v>
      </c>
      <c r="X34" s="175">
        <v>320</v>
      </c>
      <c r="Y34" s="174">
        <v>0.0037037037037037034</v>
      </c>
      <c r="Z34" s="174" t="s">
        <v>58</v>
      </c>
      <c r="AA34" s="174" t="s">
        <v>58</v>
      </c>
      <c r="AB34" s="174">
        <v>0.0037037037037037034</v>
      </c>
      <c r="AC34" s="174">
        <v>0.007372685185185241</v>
      </c>
      <c r="AD34" s="174">
        <v>0.007372685185185241</v>
      </c>
      <c r="AE34" s="458"/>
      <c r="AF34" s="460"/>
      <c r="AG34" s="449"/>
      <c r="AH34" s="462"/>
      <c r="AI34" s="464"/>
    </row>
    <row r="35" spans="1:35" s="12" customFormat="1" ht="19.5" customHeight="1">
      <c r="A35" s="425">
        <v>15</v>
      </c>
      <c r="B35" s="482" t="s">
        <v>60</v>
      </c>
      <c r="C35" s="480" t="s">
        <v>112</v>
      </c>
      <c r="D35" s="478">
        <v>1996</v>
      </c>
      <c r="E35" s="478" t="s">
        <v>211</v>
      </c>
      <c r="F35" s="478" t="s">
        <v>12</v>
      </c>
      <c r="G35" s="433" t="s">
        <v>9</v>
      </c>
      <c r="H35" s="168" t="s">
        <v>58</v>
      </c>
      <c r="I35" s="29">
        <v>105</v>
      </c>
      <c r="J35" s="29">
        <v>10</v>
      </c>
      <c r="K35" s="29">
        <v>5</v>
      </c>
      <c r="L35" s="29">
        <v>105</v>
      </c>
      <c r="M35" s="29">
        <v>50</v>
      </c>
      <c r="N35" s="29">
        <v>0</v>
      </c>
      <c r="O35" s="29"/>
      <c r="P35" s="29"/>
      <c r="Q35" s="29"/>
      <c r="R35" s="30"/>
      <c r="S35" s="31">
        <v>0.7090277777777777</v>
      </c>
      <c r="T35" s="180">
        <v>0.7121064814814816</v>
      </c>
      <c r="U35" s="218">
        <v>0.003078703703703889</v>
      </c>
      <c r="V35" s="182">
        <v>0</v>
      </c>
      <c r="W35" s="66">
        <v>0</v>
      </c>
      <c r="X35" s="182">
        <v>275</v>
      </c>
      <c r="Y35" s="181">
        <v>0.00318287037037037</v>
      </c>
      <c r="Z35" s="181" t="s">
        <v>58</v>
      </c>
      <c r="AA35" s="181" t="s">
        <v>58</v>
      </c>
      <c r="AB35" s="181">
        <v>0.00318287037037037</v>
      </c>
      <c r="AC35" s="181">
        <v>0.0062615740740742595</v>
      </c>
      <c r="AD35" s="181">
        <v>0.0062615740740742595</v>
      </c>
      <c r="AE35" s="437">
        <f>AD35</f>
        <v>0.0062615740740742595</v>
      </c>
      <c r="AF35" s="466">
        <v>15</v>
      </c>
      <c r="AG35" s="438">
        <f t="shared" si="0"/>
        <v>3.0564971751413528</v>
      </c>
      <c r="AH35" s="468"/>
      <c r="AI35" s="470">
        <v>48</v>
      </c>
    </row>
    <row r="36" spans="1:35" ht="19.5" customHeight="1" thickBot="1">
      <c r="A36" s="452"/>
      <c r="B36" s="483"/>
      <c r="C36" s="481"/>
      <c r="D36" s="479"/>
      <c r="E36" s="479"/>
      <c r="F36" s="479"/>
      <c r="G36" s="457"/>
      <c r="H36" s="207" t="s">
        <v>58</v>
      </c>
      <c r="I36" s="208">
        <v>100</v>
      </c>
      <c r="J36" s="208">
        <v>25</v>
      </c>
      <c r="K36" s="208">
        <v>5</v>
      </c>
      <c r="L36" s="208">
        <v>50</v>
      </c>
      <c r="M36" s="208" t="s">
        <v>106</v>
      </c>
      <c r="N36" s="208" t="s">
        <v>106</v>
      </c>
      <c r="O36" s="208"/>
      <c r="P36" s="208"/>
      <c r="Q36" s="208"/>
      <c r="R36" s="209"/>
      <c r="S36" s="210">
        <v>0.6701388888888888</v>
      </c>
      <c r="T36" s="211" t="s">
        <v>107</v>
      </c>
      <c r="U36" s="210" t="s">
        <v>107</v>
      </c>
      <c r="V36" s="213">
        <v>2</v>
      </c>
      <c r="W36" s="214">
        <v>0</v>
      </c>
      <c r="X36" s="213">
        <v>180</v>
      </c>
      <c r="Y36" s="215">
        <v>0.0020833333333333333</v>
      </c>
      <c r="Z36" s="215" t="s">
        <v>58</v>
      </c>
      <c r="AA36" s="215" t="s">
        <v>58</v>
      </c>
      <c r="AB36" s="215">
        <v>0.0020833333333333333</v>
      </c>
      <c r="AC36" s="215" t="s">
        <v>58</v>
      </c>
      <c r="AD36" s="239" t="s">
        <v>107</v>
      </c>
      <c r="AE36" s="465"/>
      <c r="AF36" s="467"/>
      <c r="AG36" s="439"/>
      <c r="AH36" s="469"/>
      <c r="AI36" s="471"/>
    </row>
    <row r="37" spans="1:35" s="12" customFormat="1" ht="19.5" customHeight="1">
      <c r="A37" s="442">
        <v>16</v>
      </c>
      <c r="B37" s="472" t="s">
        <v>108</v>
      </c>
      <c r="C37" s="474" t="s">
        <v>109</v>
      </c>
      <c r="D37" s="445">
        <v>1999</v>
      </c>
      <c r="E37" s="476" t="s">
        <v>80</v>
      </c>
      <c r="F37" s="445" t="s">
        <v>13</v>
      </c>
      <c r="G37" s="447" t="s">
        <v>11</v>
      </c>
      <c r="H37" s="183">
        <v>0</v>
      </c>
      <c r="I37" s="106">
        <v>200</v>
      </c>
      <c r="J37" s="106">
        <v>5</v>
      </c>
      <c r="K37" s="106">
        <v>0</v>
      </c>
      <c r="L37" s="106">
        <v>200</v>
      </c>
      <c r="M37" s="106">
        <v>5</v>
      </c>
      <c r="N37" s="106">
        <v>0</v>
      </c>
      <c r="O37" s="106"/>
      <c r="P37" s="106"/>
      <c r="Q37" s="106"/>
      <c r="R37" s="184"/>
      <c r="S37" s="74">
        <v>0.7128472222222223</v>
      </c>
      <c r="T37" s="170">
        <v>0.7156828703703703</v>
      </c>
      <c r="U37" s="80">
        <v>0.0028356481481479623</v>
      </c>
      <c r="V37" s="177">
        <v>0</v>
      </c>
      <c r="W37" s="173">
        <v>0</v>
      </c>
      <c r="X37" s="177">
        <v>410</v>
      </c>
      <c r="Y37" s="176">
        <v>0.00474537037037037</v>
      </c>
      <c r="Z37" s="176" t="s">
        <v>58</v>
      </c>
      <c r="AA37" s="176" t="s">
        <v>58</v>
      </c>
      <c r="AB37" s="176">
        <v>0.00474537037037037</v>
      </c>
      <c r="AC37" s="176">
        <v>0.007581018518518333</v>
      </c>
      <c r="AD37" s="176">
        <v>0.007581018518518333</v>
      </c>
      <c r="AE37" s="435">
        <f>AD37</f>
        <v>0.007581018518518333</v>
      </c>
      <c r="AF37" s="459">
        <v>16</v>
      </c>
      <c r="AG37" s="448">
        <f t="shared" si="0"/>
        <v>3.7005649717513447</v>
      </c>
      <c r="AH37" s="461"/>
      <c r="AI37" s="463">
        <v>46</v>
      </c>
    </row>
    <row r="38" spans="1:35" s="12" customFormat="1" ht="19.5" customHeight="1" thickBot="1">
      <c r="A38" s="426"/>
      <c r="B38" s="473"/>
      <c r="C38" s="475"/>
      <c r="D38" s="446"/>
      <c r="E38" s="477"/>
      <c r="F38" s="446"/>
      <c r="G38" s="434"/>
      <c r="H38" s="169">
        <v>0</v>
      </c>
      <c r="I38" s="61">
        <v>150</v>
      </c>
      <c r="J38" s="61">
        <v>5</v>
      </c>
      <c r="K38" s="61">
        <v>5</v>
      </c>
      <c r="L38" s="61" t="s">
        <v>106</v>
      </c>
      <c r="M38" s="61" t="s">
        <v>106</v>
      </c>
      <c r="N38" s="61" t="s">
        <v>106</v>
      </c>
      <c r="O38" s="61"/>
      <c r="P38" s="61"/>
      <c r="Q38" s="61"/>
      <c r="R38" s="76"/>
      <c r="S38" s="171">
        <v>0.6548611111111111</v>
      </c>
      <c r="T38" s="172" t="s">
        <v>107</v>
      </c>
      <c r="U38" s="171" t="s">
        <v>107</v>
      </c>
      <c r="V38" s="175">
        <v>3</v>
      </c>
      <c r="W38" s="63">
        <v>0</v>
      </c>
      <c r="X38" s="175">
        <v>160</v>
      </c>
      <c r="Y38" s="174">
        <v>0.0018518518518518517</v>
      </c>
      <c r="Z38" s="174" t="s">
        <v>58</v>
      </c>
      <c r="AA38" s="174" t="s">
        <v>58</v>
      </c>
      <c r="AB38" s="174">
        <v>0.0018518518518518517</v>
      </c>
      <c r="AC38" s="174" t="s">
        <v>58</v>
      </c>
      <c r="AD38" s="62" t="s">
        <v>107</v>
      </c>
      <c r="AE38" s="458"/>
      <c r="AF38" s="460"/>
      <c r="AG38" s="449"/>
      <c r="AH38" s="462"/>
      <c r="AI38" s="464"/>
    </row>
    <row r="39" spans="1:35" s="12" customFormat="1" ht="19.5" customHeight="1">
      <c r="A39" s="425">
        <v>17</v>
      </c>
      <c r="B39" s="427" t="s">
        <v>228</v>
      </c>
      <c r="C39" s="429" t="s">
        <v>220</v>
      </c>
      <c r="D39" s="419">
        <v>1993</v>
      </c>
      <c r="E39" s="419" t="s">
        <v>63</v>
      </c>
      <c r="F39" s="431" t="s">
        <v>221</v>
      </c>
      <c r="G39" s="433" t="s">
        <v>19</v>
      </c>
      <c r="H39" s="168"/>
      <c r="I39" s="29">
        <v>200</v>
      </c>
      <c r="J39" s="29">
        <v>5</v>
      </c>
      <c r="K39" s="29">
        <v>5</v>
      </c>
      <c r="L39" s="29">
        <v>200</v>
      </c>
      <c r="M39" s="29">
        <v>10</v>
      </c>
      <c r="N39" s="29"/>
      <c r="O39" s="29"/>
      <c r="P39" s="29"/>
      <c r="Q39" s="29"/>
      <c r="R39" s="30"/>
      <c r="S39" s="31">
        <v>0.7152777777777778</v>
      </c>
      <c r="T39" s="180">
        <v>0.7186689814814815</v>
      </c>
      <c r="U39" s="31">
        <f>T39-S39</f>
        <v>0.0033912037037037157</v>
      </c>
      <c r="V39" s="182"/>
      <c r="W39" s="66"/>
      <c r="X39" s="182">
        <f aca="true" t="shared" si="1" ref="X39:X44">SUM(I39:M39)</f>
        <v>420</v>
      </c>
      <c r="Y39" s="181"/>
      <c r="Z39" s="181"/>
      <c r="AA39" s="181"/>
      <c r="AB39" s="181">
        <f aca="true" t="shared" si="2" ref="AB39:AB44">TIME(0,0,X39)</f>
        <v>0.004861111111111111</v>
      </c>
      <c r="AC39" s="181">
        <f>U39+AB39</f>
        <v>0.008252314814814827</v>
      </c>
      <c r="AD39" s="65">
        <f>AC39</f>
        <v>0.008252314814814827</v>
      </c>
      <c r="AE39" s="437">
        <f>AD39</f>
        <v>0.008252314814814827</v>
      </c>
      <c r="AF39" s="419">
        <v>17</v>
      </c>
      <c r="AG39" s="438">
        <f t="shared" si="0"/>
        <v>4.028248587570652</v>
      </c>
      <c r="AH39" s="421"/>
      <c r="AI39" s="423">
        <v>44</v>
      </c>
    </row>
    <row r="40" spans="1:35" s="12" customFormat="1" ht="19.5" customHeight="1" thickBot="1">
      <c r="A40" s="452"/>
      <c r="B40" s="453"/>
      <c r="C40" s="454"/>
      <c r="D40" s="455"/>
      <c r="E40" s="455"/>
      <c r="F40" s="456"/>
      <c r="G40" s="457"/>
      <c r="H40" s="207"/>
      <c r="I40" s="208">
        <v>150</v>
      </c>
      <c r="J40" s="208">
        <v>10</v>
      </c>
      <c r="K40" s="208">
        <v>55</v>
      </c>
      <c r="L40" s="208">
        <v>100</v>
      </c>
      <c r="M40" s="208">
        <v>10</v>
      </c>
      <c r="N40" s="208"/>
      <c r="O40" s="208"/>
      <c r="P40" s="208"/>
      <c r="Q40" s="208"/>
      <c r="R40" s="209"/>
      <c r="S40" s="210">
        <v>0.4701388888888889</v>
      </c>
      <c r="T40" s="211">
        <v>0.4747106481481482</v>
      </c>
      <c r="U40" s="210">
        <f>T40-S40</f>
        <v>0.004571759259259289</v>
      </c>
      <c r="V40" s="213"/>
      <c r="W40" s="214"/>
      <c r="X40" s="213">
        <f t="shared" si="1"/>
        <v>325</v>
      </c>
      <c r="Y40" s="215"/>
      <c r="Z40" s="215"/>
      <c r="AA40" s="215"/>
      <c r="AB40" s="215">
        <f t="shared" si="2"/>
        <v>0.003761574074074074</v>
      </c>
      <c r="AC40" s="215">
        <f>U40+AB40</f>
        <v>0.008333333333333363</v>
      </c>
      <c r="AD40" s="239">
        <f>AC40</f>
        <v>0.008333333333333363</v>
      </c>
      <c r="AE40" s="455"/>
      <c r="AF40" s="455"/>
      <c r="AG40" s="439"/>
      <c r="AH40" s="440"/>
      <c r="AI40" s="441"/>
    </row>
    <row r="41" spans="1:35" s="12" customFormat="1" ht="19.5" customHeight="1">
      <c r="A41" s="442">
        <v>18</v>
      </c>
      <c r="B41" s="443" t="s">
        <v>225</v>
      </c>
      <c r="C41" s="444" t="s">
        <v>222</v>
      </c>
      <c r="D41" s="436">
        <v>1997</v>
      </c>
      <c r="E41" s="436" t="s">
        <v>212</v>
      </c>
      <c r="F41" s="445" t="s">
        <v>223</v>
      </c>
      <c r="G41" s="447" t="s">
        <v>11</v>
      </c>
      <c r="H41" s="183"/>
      <c r="I41" s="106">
        <v>150</v>
      </c>
      <c r="J41" s="106">
        <v>5</v>
      </c>
      <c r="K41" s="106">
        <v>5</v>
      </c>
      <c r="L41" s="106">
        <v>200</v>
      </c>
      <c r="M41" s="106">
        <v>5</v>
      </c>
      <c r="N41" s="106"/>
      <c r="O41" s="106"/>
      <c r="P41" s="106"/>
      <c r="Q41" s="106"/>
      <c r="R41" s="184"/>
      <c r="S41" s="74">
        <v>0.7541666666666668</v>
      </c>
      <c r="T41" s="170">
        <v>0.7583333333333333</v>
      </c>
      <c r="U41" s="74">
        <f>T41-S41</f>
        <v>0.004166666666666541</v>
      </c>
      <c r="V41" s="177"/>
      <c r="W41" s="173"/>
      <c r="X41" s="177">
        <f t="shared" si="1"/>
        <v>365</v>
      </c>
      <c r="Y41" s="176"/>
      <c r="Z41" s="176"/>
      <c r="AA41" s="176"/>
      <c r="AB41" s="176">
        <f t="shared" si="2"/>
        <v>0.004224537037037037</v>
      </c>
      <c r="AC41" s="176">
        <f>U41+AB41</f>
        <v>0.008391203703703578</v>
      </c>
      <c r="AD41" s="203">
        <f>AC41</f>
        <v>0.008391203703703578</v>
      </c>
      <c r="AE41" s="435">
        <f>AD41</f>
        <v>0.008391203703703578</v>
      </c>
      <c r="AF41" s="436">
        <v>18</v>
      </c>
      <c r="AG41" s="448">
        <f t="shared" si="0"/>
        <v>4.096045197740077</v>
      </c>
      <c r="AH41" s="450"/>
      <c r="AI41" s="451">
        <v>42</v>
      </c>
    </row>
    <row r="42" spans="1:35" s="12" customFormat="1" ht="19.5" customHeight="1" thickBot="1">
      <c r="A42" s="426"/>
      <c r="B42" s="428"/>
      <c r="C42" s="430"/>
      <c r="D42" s="420"/>
      <c r="E42" s="420"/>
      <c r="F42" s="446"/>
      <c r="G42" s="434"/>
      <c r="H42" s="169"/>
      <c r="I42" s="61">
        <v>100</v>
      </c>
      <c r="J42" s="61">
        <v>0</v>
      </c>
      <c r="K42" s="61">
        <v>5</v>
      </c>
      <c r="L42" s="61" t="s">
        <v>106</v>
      </c>
      <c r="M42" s="61" t="s">
        <v>106</v>
      </c>
      <c r="N42" s="61"/>
      <c r="O42" s="61"/>
      <c r="P42" s="61"/>
      <c r="Q42" s="61"/>
      <c r="R42" s="76"/>
      <c r="S42" s="171">
        <v>0.5104166666666666</v>
      </c>
      <c r="T42" s="172" t="s">
        <v>107</v>
      </c>
      <c r="U42" s="171" t="s">
        <v>107</v>
      </c>
      <c r="V42" s="175"/>
      <c r="W42" s="63"/>
      <c r="X42" s="175">
        <f t="shared" si="1"/>
        <v>105</v>
      </c>
      <c r="Y42" s="174"/>
      <c r="Z42" s="174"/>
      <c r="AA42" s="174"/>
      <c r="AB42" s="174">
        <f t="shared" si="2"/>
        <v>0.0012152777777777778</v>
      </c>
      <c r="AC42" s="174"/>
      <c r="AD42" s="62" t="s">
        <v>107</v>
      </c>
      <c r="AE42" s="420"/>
      <c r="AF42" s="420"/>
      <c r="AG42" s="449"/>
      <c r="AH42" s="422"/>
      <c r="AI42" s="424"/>
    </row>
    <row r="43" spans="1:35" s="12" customFormat="1" ht="19.5" customHeight="1">
      <c r="A43" s="425">
        <v>19</v>
      </c>
      <c r="B43" s="427" t="s">
        <v>227</v>
      </c>
      <c r="C43" s="429" t="s">
        <v>224</v>
      </c>
      <c r="D43" s="419">
        <v>1995</v>
      </c>
      <c r="E43" s="419" t="s">
        <v>63</v>
      </c>
      <c r="F43" s="431" t="s">
        <v>221</v>
      </c>
      <c r="G43" s="433" t="s">
        <v>19</v>
      </c>
      <c r="H43" s="168"/>
      <c r="I43" s="29">
        <v>200</v>
      </c>
      <c r="J43" s="29">
        <v>0</v>
      </c>
      <c r="K43" s="29">
        <v>5</v>
      </c>
      <c r="L43" s="29" t="s">
        <v>106</v>
      </c>
      <c r="M43" s="29" t="s">
        <v>106</v>
      </c>
      <c r="N43" s="29"/>
      <c r="O43" s="29"/>
      <c r="P43" s="29"/>
      <c r="Q43" s="29"/>
      <c r="R43" s="30"/>
      <c r="S43" s="31">
        <v>0.5465277777777778</v>
      </c>
      <c r="T43" s="180" t="s">
        <v>107</v>
      </c>
      <c r="U43" s="31" t="s">
        <v>107</v>
      </c>
      <c r="V43" s="182"/>
      <c r="W43" s="66"/>
      <c r="X43" s="182">
        <f t="shared" si="1"/>
        <v>205</v>
      </c>
      <c r="Y43" s="181"/>
      <c r="Z43" s="181"/>
      <c r="AA43" s="181"/>
      <c r="AB43" s="181">
        <f t="shared" si="2"/>
        <v>0.002372685185185185</v>
      </c>
      <c r="AC43" s="181"/>
      <c r="AD43" s="65" t="s">
        <v>107</v>
      </c>
      <c r="AE43" s="437" t="str">
        <f>AD43</f>
        <v>не фин</v>
      </c>
      <c r="AF43" s="419"/>
      <c r="AG43" s="419"/>
      <c r="AH43" s="421"/>
      <c r="AI43" s="423"/>
    </row>
    <row r="44" spans="1:35" s="12" customFormat="1" ht="19.5" customHeight="1" thickBot="1">
      <c r="A44" s="426"/>
      <c r="B44" s="428"/>
      <c r="C44" s="430"/>
      <c r="D44" s="420"/>
      <c r="E44" s="420"/>
      <c r="F44" s="432"/>
      <c r="G44" s="434"/>
      <c r="H44" s="169"/>
      <c r="I44" s="61">
        <v>100</v>
      </c>
      <c r="J44" s="61">
        <v>5</v>
      </c>
      <c r="K44" s="61">
        <v>5</v>
      </c>
      <c r="L44" s="61" t="s">
        <v>106</v>
      </c>
      <c r="M44" s="61" t="s">
        <v>106</v>
      </c>
      <c r="N44" s="61"/>
      <c r="O44" s="61"/>
      <c r="P44" s="61"/>
      <c r="Q44" s="61"/>
      <c r="R44" s="76"/>
      <c r="S44" s="171">
        <v>0.7576388888888889</v>
      </c>
      <c r="T44" s="172" t="s">
        <v>107</v>
      </c>
      <c r="U44" s="171" t="s">
        <v>107</v>
      </c>
      <c r="V44" s="175"/>
      <c r="W44" s="63"/>
      <c r="X44" s="175">
        <f t="shared" si="1"/>
        <v>110</v>
      </c>
      <c r="Y44" s="174"/>
      <c r="Z44" s="174"/>
      <c r="AA44" s="174"/>
      <c r="AB44" s="174">
        <f t="shared" si="2"/>
        <v>0.001273148148148148</v>
      </c>
      <c r="AC44" s="174"/>
      <c r="AD44" s="62" t="s">
        <v>107</v>
      </c>
      <c r="AE44" s="420"/>
      <c r="AF44" s="420"/>
      <c r="AG44" s="420"/>
      <c r="AH44" s="422"/>
      <c r="AI44" s="424"/>
    </row>
    <row r="45" spans="1:35" ht="15">
      <c r="A45" s="167"/>
      <c r="B45" s="107"/>
      <c r="C45" s="122"/>
      <c r="D45" s="123"/>
      <c r="E45" s="124" t="s">
        <v>205</v>
      </c>
      <c r="F45" s="125">
        <v>72.8</v>
      </c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</row>
    <row r="46" spans="1:31" s="142" customFormat="1" ht="29.25" customHeight="1" outlineLevel="1">
      <c r="A46" s="130" t="s">
        <v>144</v>
      </c>
      <c r="B46" s="131"/>
      <c r="C46" s="132"/>
      <c r="D46" s="132"/>
      <c r="E46" s="133"/>
      <c r="F46" s="132"/>
      <c r="G46" s="126"/>
      <c r="H46" s="134"/>
      <c r="I46" s="135"/>
      <c r="J46" s="134"/>
      <c r="K46" s="135"/>
      <c r="L46" s="135"/>
      <c r="M46" s="135"/>
      <c r="N46" s="135"/>
      <c r="O46" s="135"/>
      <c r="P46" s="135"/>
      <c r="Q46" s="135"/>
      <c r="R46" s="136"/>
      <c r="S46" s="136"/>
      <c r="T46" s="137"/>
      <c r="U46" s="138"/>
      <c r="V46" s="135"/>
      <c r="W46" s="139"/>
      <c r="X46" s="136"/>
      <c r="Y46" s="136"/>
      <c r="Z46" s="136"/>
      <c r="AA46" s="136"/>
      <c r="AB46" s="135"/>
      <c r="AC46" s="140"/>
      <c r="AD46" s="141"/>
      <c r="AE46" s="143"/>
    </row>
    <row r="47" spans="1:31" s="142" customFormat="1" ht="29.25" customHeight="1" outlineLevel="1">
      <c r="A47" s="130" t="s">
        <v>145</v>
      </c>
      <c r="B47" s="145"/>
      <c r="D47" s="146"/>
      <c r="G47" s="113"/>
      <c r="H47" s="114"/>
      <c r="J47" s="114"/>
      <c r="R47" s="144"/>
      <c r="S47" s="144"/>
      <c r="T47" s="144"/>
      <c r="U47" s="141"/>
      <c r="W47" s="141"/>
      <c r="X47" s="144"/>
      <c r="Y47" s="144"/>
      <c r="Z47" s="144"/>
      <c r="AA47" s="144"/>
      <c r="AD47" s="141"/>
      <c r="AE47" s="143"/>
    </row>
  </sheetData>
  <sheetProtection sheet="1" objects="1" scenarios="1"/>
  <mergeCells count="232">
    <mergeCell ref="AI6:AI7"/>
    <mergeCell ref="A1:AI1"/>
    <mergeCell ref="A2:AI2"/>
    <mergeCell ref="A5:AI5"/>
    <mergeCell ref="A6:A7"/>
    <mergeCell ref="B6:B7"/>
    <mergeCell ref="C6:C7"/>
    <mergeCell ref="D6:D7"/>
    <mergeCell ref="E6:E7"/>
    <mergeCell ref="F6:F7"/>
    <mergeCell ref="G6:G7"/>
    <mergeCell ref="H6:H7"/>
    <mergeCell ref="I6:R6"/>
    <mergeCell ref="S6:S7"/>
    <mergeCell ref="T6:T7"/>
    <mergeCell ref="U6:AH6"/>
    <mergeCell ref="G8:G9"/>
    <mergeCell ref="B10:B11"/>
    <mergeCell ref="C10:C11"/>
    <mergeCell ref="D10:D11"/>
    <mergeCell ref="E10:E11"/>
    <mergeCell ref="F10:F11"/>
    <mergeCell ref="G10:G11"/>
    <mergeCell ref="B8:B9"/>
    <mergeCell ref="C8:C9"/>
    <mergeCell ref="D8:D9"/>
    <mergeCell ref="E8:E9"/>
    <mergeCell ref="F8:F9"/>
    <mergeCell ref="C16:C17"/>
    <mergeCell ref="B16:B17"/>
    <mergeCell ref="D16:D17"/>
    <mergeCell ref="E16:E17"/>
    <mergeCell ref="F16:F17"/>
    <mergeCell ref="G12:G13"/>
    <mergeCell ref="C14:C15"/>
    <mergeCell ref="B14:B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A8:A9"/>
    <mergeCell ref="A10:A11"/>
    <mergeCell ref="A12:A13"/>
    <mergeCell ref="A14:A15"/>
    <mergeCell ref="A16:A17"/>
    <mergeCell ref="G20:G21"/>
    <mergeCell ref="B23:B24"/>
    <mergeCell ref="C23:C24"/>
    <mergeCell ref="D23:D24"/>
    <mergeCell ref="E23:E24"/>
    <mergeCell ref="F23:F24"/>
    <mergeCell ref="G23:G24"/>
    <mergeCell ref="C20:C21"/>
    <mergeCell ref="B20:B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29:A30"/>
    <mergeCell ref="A31:A32"/>
    <mergeCell ref="A33:A34"/>
    <mergeCell ref="A35:A36"/>
    <mergeCell ref="A37:A38"/>
    <mergeCell ref="A18:A19"/>
    <mergeCell ref="A20:A21"/>
    <mergeCell ref="A23:A24"/>
    <mergeCell ref="A25:A26"/>
    <mergeCell ref="A27:A28"/>
    <mergeCell ref="C27:C28"/>
    <mergeCell ref="B27:B28"/>
    <mergeCell ref="D27:D28"/>
    <mergeCell ref="E27:E28"/>
    <mergeCell ref="F27:F28"/>
    <mergeCell ref="G27:G28"/>
    <mergeCell ref="B25:B26"/>
    <mergeCell ref="C25:C26"/>
    <mergeCell ref="D25:D26"/>
    <mergeCell ref="E25:E26"/>
    <mergeCell ref="F25:F26"/>
    <mergeCell ref="B31:B32"/>
    <mergeCell ref="C31:C32"/>
    <mergeCell ref="D31:D32"/>
    <mergeCell ref="E31:E32"/>
    <mergeCell ref="F31:F32"/>
    <mergeCell ref="G31:G32"/>
    <mergeCell ref="C29:C30"/>
    <mergeCell ref="B29:B30"/>
    <mergeCell ref="D29:D30"/>
    <mergeCell ref="E29:E30"/>
    <mergeCell ref="F29:F30"/>
    <mergeCell ref="B37:B38"/>
    <mergeCell ref="C37:C38"/>
    <mergeCell ref="D37:D38"/>
    <mergeCell ref="E37:E38"/>
    <mergeCell ref="F37:F38"/>
    <mergeCell ref="F35:F36"/>
    <mergeCell ref="G35:G36"/>
    <mergeCell ref="F33:F34"/>
    <mergeCell ref="G33:G34"/>
    <mergeCell ref="C35:C36"/>
    <mergeCell ref="C33:C34"/>
    <mergeCell ref="B33:B34"/>
    <mergeCell ref="D33:D34"/>
    <mergeCell ref="E33:E34"/>
    <mergeCell ref="E35:E36"/>
    <mergeCell ref="D35:D36"/>
    <mergeCell ref="B35:B36"/>
    <mergeCell ref="AI8:AI9"/>
    <mergeCell ref="AE10:AE11"/>
    <mergeCell ref="AF10:AF11"/>
    <mergeCell ref="AG10:AG11"/>
    <mergeCell ref="AH10:AH11"/>
    <mergeCell ref="AI10:AI11"/>
    <mergeCell ref="G37:G38"/>
    <mergeCell ref="AE8:AE9"/>
    <mergeCell ref="AF8:AF9"/>
    <mergeCell ref="AG8:AG9"/>
    <mergeCell ref="AH8:AH9"/>
    <mergeCell ref="AE12:AE13"/>
    <mergeCell ref="AF12:AF13"/>
    <mergeCell ref="AG12:AG13"/>
    <mergeCell ref="AH12:AH13"/>
    <mergeCell ref="AE16:AE17"/>
    <mergeCell ref="AF16:AF17"/>
    <mergeCell ref="AG16:AG17"/>
    <mergeCell ref="AH16:AH17"/>
    <mergeCell ref="AE20:AE21"/>
    <mergeCell ref="AF20:AF21"/>
    <mergeCell ref="AG20:AG21"/>
    <mergeCell ref="G29:G30"/>
    <mergeCell ref="G25:G26"/>
    <mergeCell ref="AI16:AI17"/>
    <mergeCell ref="AE18:AE19"/>
    <mergeCell ref="AF18:AF19"/>
    <mergeCell ref="AG18:AG19"/>
    <mergeCell ref="AH18:AH19"/>
    <mergeCell ref="AI18:AI19"/>
    <mergeCell ref="AI12:AI13"/>
    <mergeCell ref="AE14:AE15"/>
    <mergeCell ref="AF14:AF15"/>
    <mergeCell ref="AG14:AG15"/>
    <mergeCell ref="AH14:AH15"/>
    <mergeCell ref="AI14:AI15"/>
    <mergeCell ref="AE25:AE26"/>
    <mergeCell ref="AF25:AF26"/>
    <mergeCell ref="AG25:AG26"/>
    <mergeCell ref="AH25:AH26"/>
    <mergeCell ref="AI25:AI26"/>
    <mergeCell ref="AH20:AH21"/>
    <mergeCell ref="AI20:AI21"/>
    <mergeCell ref="AE23:AE24"/>
    <mergeCell ref="AF23:AF24"/>
    <mergeCell ref="AG23:AG24"/>
    <mergeCell ref="AH23:AH24"/>
    <mergeCell ref="AI23:AI24"/>
    <mergeCell ref="AE29:AE30"/>
    <mergeCell ref="AF29:AF30"/>
    <mergeCell ref="AG29:AG30"/>
    <mergeCell ref="AH29:AH30"/>
    <mergeCell ref="AI29:AI30"/>
    <mergeCell ref="AE27:AE28"/>
    <mergeCell ref="AF27:AF28"/>
    <mergeCell ref="AG27:AG28"/>
    <mergeCell ref="AH27:AH28"/>
    <mergeCell ref="AI27:AI28"/>
    <mergeCell ref="AE33:AE34"/>
    <mergeCell ref="AF33:AF34"/>
    <mergeCell ref="AG33:AG34"/>
    <mergeCell ref="AH33:AH34"/>
    <mergeCell ref="AI33:AI34"/>
    <mergeCell ref="AE31:AE32"/>
    <mergeCell ref="AF31:AF32"/>
    <mergeCell ref="AG31:AG32"/>
    <mergeCell ref="AH31:AH32"/>
    <mergeCell ref="AI31:AI32"/>
    <mergeCell ref="AE39:AE40"/>
    <mergeCell ref="AF39:AF40"/>
    <mergeCell ref="AE37:AE38"/>
    <mergeCell ref="AF37:AF38"/>
    <mergeCell ref="AG37:AG38"/>
    <mergeCell ref="AH37:AH38"/>
    <mergeCell ref="AI37:AI38"/>
    <mergeCell ref="AE35:AE36"/>
    <mergeCell ref="AF35:AF36"/>
    <mergeCell ref="AG35:AG36"/>
    <mergeCell ref="AH35:AH36"/>
    <mergeCell ref="AI35:AI36"/>
    <mergeCell ref="AE41:AE42"/>
    <mergeCell ref="AF41:AF42"/>
    <mergeCell ref="AE43:AE44"/>
    <mergeCell ref="AF43:AF44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AG41:AG42"/>
    <mergeCell ref="AH41:AH42"/>
    <mergeCell ref="AI41:AI42"/>
    <mergeCell ref="A39:A40"/>
    <mergeCell ref="B39:B40"/>
    <mergeCell ref="C39:C40"/>
    <mergeCell ref="D39:D40"/>
    <mergeCell ref="E39:E40"/>
    <mergeCell ref="F39:F40"/>
    <mergeCell ref="G39:G40"/>
    <mergeCell ref="AG43:AG44"/>
    <mergeCell ref="AH43:AH44"/>
    <mergeCell ref="AI43:AI44"/>
    <mergeCell ref="A43:A44"/>
    <mergeCell ref="B43:B44"/>
    <mergeCell ref="C43:C44"/>
    <mergeCell ref="D43:D44"/>
    <mergeCell ref="E43:E44"/>
    <mergeCell ref="F43:F44"/>
    <mergeCell ref="G43:G44"/>
  </mergeCells>
  <printOptions/>
  <pageMargins left="0.3937007874015748" right="0.3937007874015748" top="0.7874015748031497" bottom="0.3937007874015748" header="0" footer="0"/>
  <pageSetup fitToWidth="2" fitToHeight="1" horizontalDpi="600" verticalDpi="600" orientation="landscape" paperSize="9" scale="4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E49"/>
  <sheetViews>
    <sheetView view="pageBreakPreview" zoomScale="75" zoomScaleSheetLayoutView="75" zoomScalePageLayoutView="0" workbookViewId="0" topLeftCell="A1">
      <selection activeCell="G14" sqref="G14"/>
    </sheetView>
  </sheetViews>
  <sheetFormatPr defaultColWidth="9.140625" defaultRowHeight="15" outlineLevelRow="1"/>
  <cols>
    <col min="1" max="1" width="3.28125" style="0" customWidth="1"/>
    <col min="2" max="2" width="2.8515625" style="0" customWidth="1"/>
    <col min="3" max="3" width="10.00390625" style="0" customWidth="1"/>
    <col min="4" max="4" width="13.28125" style="0" customWidth="1"/>
    <col min="5" max="5" width="16.140625" style="0" customWidth="1"/>
    <col min="6" max="6" width="8.28125" style="0" customWidth="1"/>
    <col min="7" max="7" width="9.8515625" style="0" customWidth="1"/>
    <col min="8" max="23" width="3.28125" style="0" customWidth="1"/>
    <col min="24" max="24" width="8.421875" style="0" customWidth="1"/>
    <col min="25" max="25" width="5.28125" style="0" customWidth="1"/>
    <col min="26" max="26" width="7.28125" style="0" customWidth="1"/>
    <col min="27" max="27" width="6.8515625" style="0" customWidth="1"/>
    <col min="28" max="28" width="7.00390625" style="0" customWidth="1"/>
    <col min="29" max="29" width="3.00390625" style="0" customWidth="1"/>
    <col min="30" max="30" width="5.00390625" style="0" customWidth="1"/>
  </cols>
  <sheetData>
    <row r="1" spans="1:30" ht="25.5" customHeight="1">
      <c r="A1" s="672" t="s">
        <v>0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</row>
    <row r="2" spans="1:30" ht="16.5" customHeight="1" thickBot="1">
      <c r="A2" s="673" t="s">
        <v>32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</row>
    <row r="3" spans="1:30" ht="15.75" thickTop="1">
      <c r="A3" s="674" t="s">
        <v>31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</row>
    <row r="4" ht="3" customHeight="1">
      <c r="M4" s="1"/>
    </row>
    <row r="5" spans="1:30" ht="46.5" customHeight="1">
      <c r="A5" s="675" t="s">
        <v>269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6"/>
      <c r="AA5" s="676"/>
      <c r="AB5" s="676"/>
      <c r="AC5" s="676"/>
      <c r="AD5" s="676"/>
    </row>
    <row r="6" spans="1:14" ht="8.2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30" s="3" customFormat="1" ht="70.5" customHeight="1">
      <c r="A7" s="619" t="s">
        <v>2</v>
      </c>
      <c r="B7" s="640" t="s">
        <v>4</v>
      </c>
      <c r="C7" s="622" t="s">
        <v>3</v>
      </c>
      <c r="D7" s="622" t="s">
        <v>5</v>
      </c>
      <c r="E7" s="632" t="s">
        <v>6</v>
      </c>
      <c r="F7" s="642" t="s">
        <v>16</v>
      </c>
      <c r="G7" s="634" t="s">
        <v>15</v>
      </c>
      <c r="H7" s="616" t="s">
        <v>17</v>
      </c>
      <c r="I7" s="617"/>
      <c r="J7" s="617"/>
      <c r="K7" s="617"/>
      <c r="L7" s="617"/>
      <c r="M7" s="617"/>
      <c r="N7" s="617"/>
      <c r="O7" s="617"/>
      <c r="P7" s="617"/>
      <c r="Q7" s="617"/>
      <c r="R7" s="617"/>
      <c r="S7" s="617"/>
      <c r="T7" s="617"/>
      <c r="U7" s="617"/>
      <c r="V7" s="617"/>
      <c r="W7" s="618"/>
      <c r="X7" s="614" t="s">
        <v>18</v>
      </c>
      <c r="Y7" s="677" t="s">
        <v>23</v>
      </c>
      <c r="Z7" s="677" t="s">
        <v>28</v>
      </c>
      <c r="AA7" s="677" t="s">
        <v>24</v>
      </c>
      <c r="AB7" s="612" t="s">
        <v>25</v>
      </c>
      <c r="AC7" s="690" t="s">
        <v>26</v>
      </c>
      <c r="AD7" s="681" t="s">
        <v>27</v>
      </c>
    </row>
    <row r="8" spans="1:30" s="3" customFormat="1" ht="21.75" customHeight="1" thickBot="1">
      <c r="A8" s="636"/>
      <c r="B8" s="641"/>
      <c r="C8" s="631"/>
      <c r="D8" s="631"/>
      <c r="E8" s="633"/>
      <c r="F8" s="643"/>
      <c r="G8" s="635"/>
      <c r="H8" s="318">
        <v>1</v>
      </c>
      <c r="I8" s="318">
        <v>2</v>
      </c>
      <c r="J8" s="318">
        <v>3</v>
      </c>
      <c r="K8" s="318">
        <v>4</v>
      </c>
      <c r="L8" s="318">
        <v>5</v>
      </c>
      <c r="M8" s="318">
        <v>6</v>
      </c>
      <c r="N8" s="318">
        <v>7</v>
      </c>
      <c r="O8" s="322">
        <v>8</v>
      </c>
      <c r="P8" s="322">
        <v>9</v>
      </c>
      <c r="Q8" s="322">
        <v>10</v>
      </c>
      <c r="R8" s="322">
        <v>11</v>
      </c>
      <c r="S8" s="322">
        <v>12</v>
      </c>
      <c r="T8" s="322">
        <v>13</v>
      </c>
      <c r="U8" s="322">
        <v>14</v>
      </c>
      <c r="V8" s="322">
        <v>15</v>
      </c>
      <c r="W8" s="343">
        <v>16</v>
      </c>
      <c r="X8" s="693"/>
      <c r="Y8" s="694"/>
      <c r="Z8" s="694"/>
      <c r="AA8" s="694"/>
      <c r="AB8" s="689"/>
      <c r="AC8" s="691"/>
      <c r="AD8" s="692"/>
    </row>
    <row r="9" spans="1:30" s="3" customFormat="1" ht="21.75" customHeight="1">
      <c r="A9" s="619">
        <v>1</v>
      </c>
      <c r="B9" s="622">
        <v>11</v>
      </c>
      <c r="C9" s="622" t="s">
        <v>13</v>
      </c>
      <c r="D9" s="622" t="s">
        <v>11</v>
      </c>
      <c r="E9" s="625" t="s">
        <v>22</v>
      </c>
      <c r="F9" s="637">
        <v>0.7847222222222222</v>
      </c>
      <c r="G9" s="346" t="s">
        <v>29</v>
      </c>
      <c r="H9" s="316">
        <v>50</v>
      </c>
      <c r="I9" s="316">
        <v>50</v>
      </c>
      <c r="J9" s="316"/>
      <c r="K9" s="316"/>
      <c r="L9" s="316"/>
      <c r="M9" s="316">
        <v>20</v>
      </c>
      <c r="N9" s="316">
        <v>50</v>
      </c>
      <c r="O9" s="317"/>
      <c r="P9" s="317"/>
      <c r="Q9" s="317"/>
      <c r="R9" s="317"/>
      <c r="S9" s="317"/>
      <c r="T9" s="317"/>
      <c r="U9" s="317"/>
      <c r="V9" s="317"/>
      <c r="W9" s="337"/>
      <c r="X9" s="651">
        <v>0.7898032407407407</v>
      </c>
      <c r="Y9" s="617">
        <f>SUM(H9:W11)</f>
        <v>285</v>
      </c>
      <c r="Z9" s="649">
        <f>TIME(0,0,Y9)</f>
        <v>0.003298611111111111</v>
      </c>
      <c r="AA9" s="649">
        <f>X9-F9</f>
        <v>0.005081018518518499</v>
      </c>
      <c r="AB9" s="649">
        <f>AA9+Z9</f>
        <v>0.00837962962962961</v>
      </c>
      <c r="AC9" s="683">
        <v>1</v>
      </c>
      <c r="AD9" s="661">
        <v>400</v>
      </c>
    </row>
    <row r="10" spans="1:30" s="3" customFormat="1" ht="21.75" customHeight="1">
      <c r="A10" s="620"/>
      <c r="B10" s="623"/>
      <c r="C10" s="623"/>
      <c r="D10" s="623"/>
      <c r="E10" s="626"/>
      <c r="F10" s="638"/>
      <c r="G10" s="340" t="s">
        <v>14</v>
      </c>
      <c r="H10" s="9"/>
      <c r="I10" s="9"/>
      <c r="J10" s="9"/>
      <c r="K10" s="9"/>
      <c r="L10" s="9"/>
      <c r="M10" s="9"/>
      <c r="N10" s="9"/>
      <c r="O10" s="319"/>
      <c r="P10" s="319"/>
      <c r="Q10" s="319"/>
      <c r="R10" s="319"/>
      <c r="S10" s="319"/>
      <c r="T10" s="319"/>
      <c r="U10" s="319"/>
      <c r="V10" s="319"/>
      <c r="W10" s="338"/>
      <c r="X10" s="652"/>
      <c r="Y10" s="647"/>
      <c r="Z10" s="645"/>
      <c r="AA10" s="645"/>
      <c r="AB10" s="645"/>
      <c r="AC10" s="684"/>
      <c r="AD10" s="662"/>
    </row>
    <row r="11" spans="1:30" s="3" customFormat="1" ht="21.75" customHeight="1" thickBot="1">
      <c r="A11" s="621"/>
      <c r="B11" s="624"/>
      <c r="C11" s="624"/>
      <c r="D11" s="624"/>
      <c r="E11" s="627"/>
      <c r="F11" s="639"/>
      <c r="G11" s="341" t="s">
        <v>30</v>
      </c>
      <c r="H11" s="10"/>
      <c r="I11" s="10"/>
      <c r="J11" s="10"/>
      <c r="K11" s="10"/>
      <c r="L11" s="10"/>
      <c r="M11" s="10"/>
      <c r="N11" s="10"/>
      <c r="O11" s="320"/>
      <c r="P11" s="320">
        <v>50</v>
      </c>
      <c r="Q11" s="320">
        <v>5</v>
      </c>
      <c r="R11" s="320">
        <v>5</v>
      </c>
      <c r="S11" s="320"/>
      <c r="T11" s="320">
        <v>50</v>
      </c>
      <c r="U11" s="320"/>
      <c r="V11" s="320">
        <v>5</v>
      </c>
      <c r="W11" s="339"/>
      <c r="X11" s="653"/>
      <c r="Y11" s="648"/>
      <c r="Z11" s="650"/>
      <c r="AA11" s="650"/>
      <c r="AB11" s="650"/>
      <c r="AC11" s="685"/>
      <c r="AD11" s="663"/>
    </row>
    <row r="12" spans="1:30" s="3" customFormat="1" ht="21.75" customHeight="1">
      <c r="A12" s="654">
        <v>2</v>
      </c>
      <c r="B12" s="655">
        <v>15</v>
      </c>
      <c r="C12" s="655" t="s">
        <v>12</v>
      </c>
      <c r="D12" s="655" t="s">
        <v>9</v>
      </c>
      <c r="E12" s="656" t="s">
        <v>267</v>
      </c>
      <c r="F12" s="657">
        <v>0.775</v>
      </c>
      <c r="G12" s="344" t="s">
        <v>29</v>
      </c>
      <c r="H12" s="11">
        <v>50</v>
      </c>
      <c r="I12" s="11">
        <v>50</v>
      </c>
      <c r="J12" s="11"/>
      <c r="K12" s="11">
        <v>5</v>
      </c>
      <c r="L12" s="11">
        <v>5</v>
      </c>
      <c r="M12" s="11"/>
      <c r="N12" s="11"/>
      <c r="O12" s="321"/>
      <c r="P12" s="321"/>
      <c r="Q12" s="321"/>
      <c r="R12" s="321"/>
      <c r="S12" s="321"/>
      <c r="T12" s="321"/>
      <c r="U12" s="321"/>
      <c r="V12" s="321"/>
      <c r="W12" s="345"/>
      <c r="X12" s="695">
        <v>0.7799421296296297</v>
      </c>
      <c r="Y12" s="670">
        <f>SUM(H12:W14)</f>
        <v>365</v>
      </c>
      <c r="Z12" s="644">
        <f>TIME(0,0,Y12)</f>
        <v>0.004224537037037037</v>
      </c>
      <c r="AA12" s="644">
        <f>X12-F12</f>
        <v>0.004942129629629699</v>
      </c>
      <c r="AB12" s="644">
        <f>AA12+Z12</f>
        <v>0.009166666666666736</v>
      </c>
      <c r="AC12" s="696">
        <v>2</v>
      </c>
      <c r="AD12" s="668">
        <v>360</v>
      </c>
    </row>
    <row r="13" spans="1:30" s="3" customFormat="1" ht="21.75" customHeight="1">
      <c r="A13" s="620"/>
      <c r="B13" s="623"/>
      <c r="C13" s="623"/>
      <c r="D13" s="623"/>
      <c r="E13" s="626"/>
      <c r="F13" s="638"/>
      <c r="G13" s="340" t="s">
        <v>14</v>
      </c>
      <c r="H13" s="9">
        <v>50</v>
      </c>
      <c r="I13" s="9">
        <v>50</v>
      </c>
      <c r="J13" s="9"/>
      <c r="K13" s="9"/>
      <c r="L13" s="9"/>
      <c r="M13" s="9">
        <v>5</v>
      </c>
      <c r="N13" s="9">
        <v>5</v>
      </c>
      <c r="O13" s="319"/>
      <c r="P13" s="319"/>
      <c r="Q13" s="319"/>
      <c r="R13" s="319"/>
      <c r="S13" s="319"/>
      <c r="T13" s="319"/>
      <c r="U13" s="319"/>
      <c r="V13" s="319"/>
      <c r="W13" s="338"/>
      <c r="X13" s="652"/>
      <c r="Y13" s="647"/>
      <c r="Z13" s="645"/>
      <c r="AA13" s="645"/>
      <c r="AB13" s="645"/>
      <c r="AC13" s="684"/>
      <c r="AD13" s="662"/>
    </row>
    <row r="14" spans="1:30" s="3" customFormat="1" ht="21.75" customHeight="1" thickBot="1">
      <c r="A14" s="621"/>
      <c r="B14" s="624"/>
      <c r="C14" s="624"/>
      <c r="D14" s="624"/>
      <c r="E14" s="627"/>
      <c r="F14" s="639"/>
      <c r="G14" s="341" t="s">
        <v>30</v>
      </c>
      <c r="H14" s="10"/>
      <c r="I14" s="10"/>
      <c r="J14" s="10"/>
      <c r="K14" s="10"/>
      <c r="L14" s="10"/>
      <c r="M14" s="10"/>
      <c r="N14" s="10"/>
      <c r="O14" s="320">
        <v>5</v>
      </c>
      <c r="P14" s="320">
        <v>5</v>
      </c>
      <c r="Q14" s="320">
        <v>5</v>
      </c>
      <c r="R14" s="320">
        <v>5</v>
      </c>
      <c r="S14" s="320">
        <v>50</v>
      </c>
      <c r="T14" s="320">
        <v>20</v>
      </c>
      <c r="U14" s="320">
        <v>50</v>
      </c>
      <c r="V14" s="320">
        <v>5</v>
      </c>
      <c r="W14" s="339"/>
      <c r="X14" s="653"/>
      <c r="Y14" s="648"/>
      <c r="Z14" s="650"/>
      <c r="AA14" s="650"/>
      <c r="AB14" s="650"/>
      <c r="AC14" s="685"/>
      <c r="AD14" s="663"/>
    </row>
    <row r="15" spans="1:30" s="3" customFormat="1" ht="21.75" customHeight="1">
      <c r="A15" s="654">
        <v>3</v>
      </c>
      <c r="B15" s="655">
        <v>17</v>
      </c>
      <c r="C15" s="655" t="s">
        <v>223</v>
      </c>
      <c r="D15" s="622" t="s">
        <v>11</v>
      </c>
      <c r="E15" s="656" t="s">
        <v>264</v>
      </c>
      <c r="F15" s="657">
        <v>0.845138888888889</v>
      </c>
      <c r="G15" s="344" t="s">
        <v>29</v>
      </c>
      <c r="H15" s="11">
        <v>50</v>
      </c>
      <c r="I15" s="11">
        <v>50</v>
      </c>
      <c r="J15" s="11">
        <v>5</v>
      </c>
      <c r="K15" s="11">
        <v>5</v>
      </c>
      <c r="L15" s="11"/>
      <c r="M15" s="11">
        <v>20</v>
      </c>
      <c r="N15" s="11">
        <v>5</v>
      </c>
      <c r="O15" s="321"/>
      <c r="P15" s="321"/>
      <c r="Q15" s="321"/>
      <c r="R15" s="321"/>
      <c r="S15" s="321"/>
      <c r="T15" s="321"/>
      <c r="U15" s="321"/>
      <c r="V15" s="321"/>
      <c r="W15" s="345"/>
      <c r="X15" s="651">
        <v>0.8494444444444444</v>
      </c>
      <c r="Y15" s="617">
        <f>SUM(H15:W17)</f>
        <v>430</v>
      </c>
      <c r="Z15" s="649">
        <f>TIME(0,0,Y15)</f>
        <v>0.004976851851851852</v>
      </c>
      <c r="AA15" s="649">
        <f>X15-F15</f>
        <v>0.0043055555555554514</v>
      </c>
      <c r="AB15" s="649">
        <f>AA15+Z15</f>
        <v>0.009282407407407304</v>
      </c>
      <c r="AC15" s="683">
        <v>3</v>
      </c>
      <c r="AD15" s="686" t="s">
        <v>268</v>
      </c>
    </row>
    <row r="16" spans="1:30" s="3" customFormat="1" ht="21.75" customHeight="1">
      <c r="A16" s="620"/>
      <c r="B16" s="623"/>
      <c r="C16" s="623"/>
      <c r="D16" s="623"/>
      <c r="E16" s="626"/>
      <c r="F16" s="638"/>
      <c r="G16" s="340" t="s">
        <v>14</v>
      </c>
      <c r="H16" s="9">
        <v>50</v>
      </c>
      <c r="I16" s="9">
        <v>50</v>
      </c>
      <c r="J16" s="9"/>
      <c r="K16" s="9"/>
      <c r="L16" s="9">
        <v>50</v>
      </c>
      <c r="M16" s="9">
        <v>5</v>
      </c>
      <c r="N16" s="9">
        <v>5</v>
      </c>
      <c r="O16" s="319"/>
      <c r="P16" s="319"/>
      <c r="Q16" s="319"/>
      <c r="R16" s="319"/>
      <c r="S16" s="319"/>
      <c r="T16" s="319"/>
      <c r="U16" s="319"/>
      <c r="V16" s="319"/>
      <c r="W16" s="338"/>
      <c r="X16" s="652"/>
      <c r="Y16" s="647"/>
      <c r="Z16" s="645"/>
      <c r="AA16" s="645"/>
      <c r="AB16" s="645"/>
      <c r="AC16" s="684"/>
      <c r="AD16" s="687"/>
    </row>
    <row r="17" spans="1:30" s="3" customFormat="1" ht="21.75" customHeight="1" thickBot="1">
      <c r="A17" s="621"/>
      <c r="B17" s="624"/>
      <c r="C17" s="624"/>
      <c r="D17" s="624"/>
      <c r="E17" s="627"/>
      <c r="F17" s="639"/>
      <c r="G17" s="341" t="s">
        <v>30</v>
      </c>
      <c r="H17" s="10"/>
      <c r="I17" s="10"/>
      <c r="J17" s="10"/>
      <c r="K17" s="10"/>
      <c r="L17" s="10"/>
      <c r="M17" s="10"/>
      <c r="N17" s="10"/>
      <c r="O17" s="320">
        <v>20</v>
      </c>
      <c r="P17" s="320">
        <v>5</v>
      </c>
      <c r="Q17" s="320">
        <v>5</v>
      </c>
      <c r="R17" s="320">
        <v>5</v>
      </c>
      <c r="S17" s="320">
        <v>50</v>
      </c>
      <c r="T17" s="320">
        <v>20</v>
      </c>
      <c r="U17" s="320">
        <v>20</v>
      </c>
      <c r="V17" s="320">
        <v>5</v>
      </c>
      <c r="W17" s="339">
        <v>5</v>
      </c>
      <c r="X17" s="653"/>
      <c r="Y17" s="648"/>
      <c r="Z17" s="650"/>
      <c r="AA17" s="650"/>
      <c r="AB17" s="650"/>
      <c r="AC17" s="685"/>
      <c r="AD17" s="688"/>
    </row>
    <row r="18" spans="1:31" s="15" customFormat="1" ht="16.5" customHeight="1">
      <c r="A18" s="523" t="s">
        <v>143</v>
      </c>
      <c r="B18" s="523"/>
      <c r="C18" s="523"/>
      <c r="D18" s="523"/>
      <c r="E18" s="523"/>
      <c r="F18" s="37"/>
      <c r="G18" s="38"/>
      <c r="R18" s="20"/>
      <c r="S18" s="20"/>
      <c r="T18" s="21"/>
      <c r="U18" s="22"/>
      <c r="W18" s="23"/>
      <c r="X18" s="20"/>
      <c r="Y18" s="20"/>
      <c r="Z18" s="20"/>
      <c r="AB18" s="39"/>
      <c r="AC18" s="39"/>
      <c r="AD18" s="40">
        <v>1</v>
      </c>
      <c r="AE18" s="41"/>
    </row>
    <row r="19" spans="1:31" s="15" customFormat="1" ht="14.25" customHeight="1">
      <c r="A19" s="311"/>
      <c r="B19" s="311"/>
      <c r="C19" s="311"/>
      <c r="D19" s="311"/>
      <c r="E19" s="311"/>
      <c r="F19" s="37"/>
      <c r="G19" s="38"/>
      <c r="R19" s="20"/>
      <c r="S19" s="20"/>
      <c r="T19" s="21"/>
      <c r="U19" s="22"/>
      <c r="W19" s="23"/>
      <c r="X19" s="20"/>
      <c r="Y19" s="20"/>
      <c r="Z19" s="20"/>
      <c r="AB19" s="39"/>
      <c r="AC19" s="39"/>
      <c r="AD19" s="40"/>
      <c r="AE19" s="41"/>
    </row>
    <row r="20" spans="1:31" s="142" customFormat="1" ht="29.25" customHeight="1" outlineLevel="1">
      <c r="A20" s="130" t="s">
        <v>144</v>
      </c>
      <c r="B20" s="131"/>
      <c r="C20" s="132"/>
      <c r="D20" s="132"/>
      <c r="E20" s="133"/>
      <c r="F20" s="132"/>
      <c r="G20" s="126"/>
      <c r="H20" s="134"/>
      <c r="I20" s="135"/>
      <c r="J20" s="134"/>
      <c r="K20" s="135"/>
      <c r="L20" s="135"/>
      <c r="M20" s="135"/>
      <c r="N20" s="135"/>
      <c r="O20" s="135"/>
      <c r="P20" s="135"/>
      <c r="Q20" s="135"/>
      <c r="R20" s="136"/>
      <c r="S20" s="136"/>
      <c r="T20" s="137"/>
      <c r="U20" s="138"/>
      <c r="V20" s="135"/>
      <c r="W20" s="139"/>
      <c r="X20" s="136"/>
      <c r="Y20" s="136"/>
      <c r="Z20" s="136"/>
      <c r="AA20" s="136"/>
      <c r="AB20" s="135"/>
      <c r="AC20" s="140"/>
      <c r="AD20" s="141"/>
      <c r="AE20" s="143"/>
    </row>
    <row r="21" spans="1:31" s="142" customFormat="1" ht="29.25" customHeight="1" outlineLevel="1">
      <c r="A21" s="130" t="s">
        <v>145</v>
      </c>
      <c r="B21" s="145"/>
      <c r="D21" s="146"/>
      <c r="G21" s="113"/>
      <c r="H21" s="114"/>
      <c r="J21" s="114"/>
      <c r="R21" s="144"/>
      <c r="S21" s="144"/>
      <c r="T21" s="144"/>
      <c r="U21" s="141"/>
      <c r="W21" s="141"/>
      <c r="X21" s="144"/>
      <c r="Y21" s="144"/>
      <c r="Z21" s="144"/>
      <c r="AA21" s="144"/>
      <c r="AD21" s="141"/>
      <c r="AE21" s="143"/>
    </row>
    <row r="22" spans="1:27" s="3" customFormat="1" ht="21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3" customFormat="1" ht="21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3" customFormat="1" ht="13.5" customHeight="1">
      <c r="A24" s="7"/>
      <c r="B24" s="5"/>
      <c r="C24" s="5"/>
      <c r="D24" s="5"/>
      <c r="E24" s="7"/>
      <c r="F24" s="7"/>
      <c r="G24" s="5"/>
      <c r="H24" s="5"/>
      <c r="I24" s="5"/>
      <c r="J24" s="5"/>
      <c r="K24" s="5"/>
      <c r="L24" s="5"/>
      <c r="M24" s="8"/>
      <c r="N24" s="7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3" customFormat="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3" customFormat="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3" customFormat="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3" customFormat="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3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s="3" customFormat="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3" customFormat="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s="3" customFormat="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3" customFormat="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s="3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s="3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s="3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s="3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s="3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s="3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</sheetData>
  <sheetProtection sheet="1" objects="1" scenarios="1"/>
  <mergeCells count="59">
    <mergeCell ref="AB12:AB14"/>
    <mergeCell ref="AC12:AC14"/>
    <mergeCell ref="AD12:AD14"/>
    <mergeCell ref="A15:A17"/>
    <mergeCell ref="B15:B17"/>
    <mergeCell ref="C15:C17"/>
    <mergeCell ref="D15:D17"/>
    <mergeCell ref="E15:E17"/>
    <mergeCell ref="F15:F17"/>
    <mergeCell ref="X15:X17"/>
    <mergeCell ref="Y15:Y17"/>
    <mergeCell ref="Z15:Z17"/>
    <mergeCell ref="AA15:AA17"/>
    <mergeCell ref="AB15:AB17"/>
    <mergeCell ref="AD9:AD11"/>
    <mergeCell ref="A12:A14"/>
    <mergeCell ref="B12:B14"/>
    <mergeCell ref="C12:C14"/>
    <mergeCell ref="D12:D14"/>
    <mergeCell ref="E12:E14"/>
    <mergeCell ref="F12:F14"/>
    <mergeCell ref="X12:X14"/>
    <mergeCell ref="Y12:Y14"/>
    <mergeCell ref="Z12:Z14"/>
    <mergeCell ref="X9:X11"/>
    <mergeCell ref="Y9:Y11"/>
    <mergeCell ref="Z9:Z11"/>
    <mergeCell ref="AA9:AA11"/>
    <mergeCell ref="AB9:AB11"/>
    <mergeCell ref="AA12:AA14"/>
    <mergeCell ref="AA7:AA8"/>
    <mergeCell ref="AC9:AC11"/>
    <mergeCell ref="A9:A11"/>
    <mergeCell ref="B9:B11"/>
    <mergeCell ref="C9:C11"/>
    <mergeCell ref="D9:D11"/>
    <mergeCell ref="E9:E11"/>
    <mergeCell ref="F9:F11"/>
    <mergeCell ref="G7:G8"/>
    <mergeCell ref="H7:W7"/>
    <mergeCell ref="X7:X8"/>
    <mergeCell ref="Y7:Y8"/>
    <mergeCell ref="Z7:Z8"/>
    <mergeCell ref="AC15:AC17"/>
    <mergeCell ref="AD15:AD17"/>
    <mergeCell ref="A18:E18"/>
    <mergeCell ref="A1:AD1"/>
    <mergeCell ref="A2:AD2"/>
    <mergeCell ref="A3:AD3"/>
    <mergeCell ref="A5:AD5"/>
    <mergeCell ref="A7:A8"/>
    <mergeCell ref="B7:B8"/>
    <mergeCell ref="C7:C8"/>
    <mergeCell ref="D7:D8"/>
    <mergeCell ref="E7:E8"/>
    <mergeCell ref="F7:F8"/>
    <mergeCell ref="AB7:AB8"/>
    <mergeCell ref="AC7:AC8"/>
    <mergeCell ref="AD7:AD8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AF24"/>
  <sheetViews>
    <sheetView view="pageBreakPreview" zoomScale="60" zoomScaleNormal="75" zoomScalePageLayoutView="0" workbookViewId="0" topLeftCell="A1">
      <selection activeCell="R19" sqref="R19"/>
    </sheetView>
  </sheetViews>
  <sheetFormatPr defaultColWidth="9.140625" defaultRowHeight="15" outlineLevelRow="1" outlineLevelCol="1"/>
  <cols>
    <col min="1" max="1" width="4.28125" style="107" customWidth="1"/>
    <col min="2" max="2" width="5.57421875" style="148" customWidth="1"/>
    <col min="3" max="3" width="10.140625" style="112" hidden="1" customWidth="1"/>
    <col min="4" max="4" width="33.57421875" style="121" customWidth="1"/>
    <col min="5" max="5" width="18.28125" style="107" customWidth="1" outlineLevel="1"/>
    <col min="6" max="6" width="18.28125" style="112" customWidth="1" outlineLevel="1"/>
    <col min="7" max="7" width="10.7109375" style="121" hidden="1" customWidth="1" outlineLevel="1"/>
    <col min="8" max="8" width="3.7109375" style="107" customWidth="1" collapsed="1"/>
    <col min="9" max="17" width="3.7109375" style="107" customWidth="1"/>
    <col min="18" max="18" width="9.00390625" style="109" customWidth="1"/>
    <col min="19" max="19" width="9.8515625" style="109" customWidth="1"/>
    <col min="20" max="20" width="9.7109375" style="115" customWidth="1"/>
    <col min="21" max="21" width="4.28125" style="108" hidden="1" customWidth="1"/>
    <col min="22" max="22" width="6.57421875" style="107" hidden="1" customWidth="1" outlineLevel="1"/>
    <col min="23" max="23" width="6.57421875" style="116" customWidth="1" outlineLevel="1"/>
    <col min="24" max="24" width="8.28125" style="109" customWidth="1" outlineLevel="1"/>
    <col min="25" max="25" width="8.00390625" style="109" hidden="1" customWidth="1" outlineLevel="1"/>
    <col min="26" max="26" width="7.8515625" style="109" hidden="1" customWidth="1" outlineLevel="1"/>
    <col min="27" max="27" width="11.140625" style="107" customWidth="1" outlineLevel="1"/>
    <col min="28" max="28" width="11.8515625" style="127" customWidth="1"/>
    <col min="29" max="29" width="4.8515625" style="118" customWidth="1"/>
    <col min="30" max="30" width="10.7109375" style="129" customWidth="1" outlineLevel="1"/>
    <col min="31" max="31" width="7.28125" style="107" customWidth="1" outlineLevel="1"/>
    <col min="32" max="32" width="7.421875" style="107" customWidth="1"/>
    <col min="33" max="230" width="9.140625" style="107" customWidth="1"/>
    <col min="231" max="231" width="4.28125" style="107" customWidth="1"/>
    <col min="232" max="232" width="6.421875" style="107" customWidth="1"/>
    <col min="233" max="233" width="10.140625" style="107" customWidth="1"/>
    <col min="234" max="234" width="33.57421875" style="107" customWidth="1"/>
    <col min="235" max="235" width="41.421875" style="107" customWidth="1"/>
    <col min="236" max="236" width="28.00390625" style="107" customWidth="1"/>
    <col min="237" max="237" width="10.7109375" style="107" customWidth="1"/>
    <col min="238" max="247" width="4.7109375" style="107" customWidth="1"/>
    <col min="248" max="248" width="9.00390625" style="107" customWidth="1"/>
    <col min="249" max="249" width="9.57421875" style="107" customWidth="1"/>
    <col min="250" max="250" width="13.421875" style="107" bestFit="1" customWidth="1"/>
    <col min="251" max="251" width="4.28125" style="107" customWidth="1"/>
    <col min="252" max="253" width="6.57421875" style="107" customWidth="1"/>
    <col min="254" max="254" width="8.28125" style="107" customWidth="1"/>
    <col min="255" max="255" width="8.00390625" style="107" customWidth="1"/>
    <col min="256" max="16384" width="7.8515625" style="107" customWidth="1"/>
  </cols>
  <sheetData>
    <row r="1" spans="1:32" ht="21.75" customHeight="1" outlineLevel="1">
      <c r="A1" s="697" t="s">
        <v>166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</row>
    <row r="2" spans="1:32" ht="36.75" customHeight="1" outlineLevel="1" thickBot="1">
      <c r="A2" s="699" t="s">
        <v>34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699"/>
      <c r="Y2" s="699"/>
      <c r="Z2" s="699"/>
      <c r="AA2" s="699"/>
      <c r="AB2" s="699"/>
      <c r="AC2" s="699"/>
      <c r="AD2" s="699"/>
      <c r="AE2" s="699"/>
      <c r="AF2" s="699"/>
    </row>
    <row r="3" spans="1:32" ht="13.5" outlineLevel="1" thickTop="1">
      <c r="A3" s="110" t="s">
        <v>35</v>
      </c>
      <c r="B3" s="111"/>
      <c r="C3" s="107"/>
      <c r="D3" s="112"/>
      <c r="E3" s="110"/>
      <c r="F3" s="107"/>
      <c r="G3" s="113"/>
      <c r="H3" s="114"/>
      <c r="J3" s="114"/>
      <c r="AB3" s="117"/>
      <c r="AD3" s="117"/>
      <c r="AE3" s="119"/>
      <c r="AF3" s="120" t="s">
        <v>36</v>
      </c>
    </row>
    <row r="4" spans="1:32" ht="71.25" customHeight="1" outlineLevel="1" thickBot="1">
      <c r="A4" s="700" t="s">
        <v>270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  <c r="W4" s="700"/>
      <c r="X4" s="700"/>
      <c r="Y4" s="700"/>
      <c r="Z4" s="700"/>
      <c r="AA4" s="700"/>
      <c r="AB4" s="700"/>
      <c r="AC4" s="700"/>
      <c r="AD4" s="700"/>
      <c r="AE4" s="700"/>
      <c r="AF4" s="700"/>
    </row>
    <row r="5" spans="1:32" ht="37.5" customHeight="1" outlineLevel="1">
      <c r="A5" s="701" t="s">
        <v>2</v>
      </c>
      <c r="B5" s="703" t="s">
        <v>114</v>
      </c>
      <c r="C5" s="705" t="s">
        <v>115</v>
      </c>
      <c r="D5" s="707" t="s">
        <v>167</v>
      </c>
      <c r="E5" s="709" t="s">
        <v>3</v>
      </c>
      <c r="F5" s="711" t="s">
        <v>5</v>
      </c>
      <c r="G5" s="713" t="s">
        <v>41</v>
      </c>
      <c r="H5" s="707" t="s">
        <v>271</v>
      </c>
      <c r="I5" s="707"/>
      <c r="J5" s="707"/>
      <c r="K5" s="707"/>
      <c r="L5" s="707"/>
      <c r="M5" s="707"/>
      <c r="N5" s="707"/>
      <c r="O5" s="707"/>
      <c r="P5" s="707"/>
      <c r="Q5" s="715"/>
      <c r="R5" s="716" t="s">
        <v>16</v>
      </c>
      <c r="S5" s="718" t="s">
        <v>18</v>
      </c>
      <c r="T5" s="720" t="s">
        <v>25</v>
      </c>
      <c r="U5" s="707"/>
      <c r="V5" s="707"/>
      <c r="W5" s="707"/>
      <c r="X5" s="707"/>
      <c r="Y5" s="707"/>
      <c r="Z5" s="707"/>
      <c r="AA5" s="707"/>
      <c r="AB5" s="707"/>
      <c r="AC5" s="707"/>
      <c r="AD5" s="707"/>
      <c r="AE5" s="711"/>
      <c r="AF5" s="721" t="s">
        <v>27</v>
      </c>
    </row>
    <row r="6" spans="1:32" ht="135" customHeight="1" thickBot="1">
      <c r="A6" s="702"/>
      <c r="B6" s="704"/>
      <c r="C6" s="706"/>
      <c r="D6" s="708"/>
      <c r="E6" s="710"/>
      <c r="F6" s="712"/>
      <c r="G6" s="714"/>
      <c r="H6" s="362" t="s">
        <v>168</v>
      </c>
      <c r="I6" s="362" t="s">
        <v>169</v>
      </c>
      <c r="J6" s="362" t="s">
        <v>170</v>
      </c>
      <c r="K6" s="362" t="s">
        <v>171</v>
      </c>
      <c r="L6" s="362" t="s">
        <v>172</v>
      </c>
      <c r="M6" s="362" t="s">
        <v>173</v>
      </c>
      <c r="N6" s="362" t="s">
        <v>174</v>
      </c>
      <c r="O6" s="362" t="s">
        <v>175</v>
      </c>
      <c r="P6" s="362" t="s">
        <v>176</v>
      </c>
      <c r="Q6" s="369" t="s">
        <v>47</v>
      </c>
      <c r="R6" s="717"/>
      <c r="S6" s="719"/>
      <c r="T6" s="375" t="s">
        <v>49</v>
      </c>
      <c r="U6" s="364" t="s">
        <v>50</v>
      </c>
      <c r="V6" s="365" t="s">
        <v>51</v>
      </c>
      <c r="W6" s="364" t="s">
        <v>206</v>
      </c>
      <c r="X6" s="363" t="s">
        <v>28</v>
      </c>
      <c r="Y6" s="363" t="s">
        <v>53</v>
      </c>
      <c r="Z6" s="363" t="s">
        <v>54</v>
      </c>
      <c r="AA6" s="363" t="s">
        <v>207</v>
      </c>
      <c r="AB6" s="365" t="s">
        <v>25</v>
      </c>
      <c r="AC6" s="364" t="s">
        <v>26</v>
      </c>
      <c r="AD6" s="365" t="s">
        <v>55</v>
      </c>
      <c r="AE6" s="376" t="s">
        <v>56</v>
      </c>
      <c r="AF6" s="722" t="s">
        <v>42</v>
      </c>
    </row>
    <row r="7" spans="1:32" ht="27.75" customHeight="1">
      <c r="A7" s="298">
        <v>1</v>
      </c>
      <c r="B7" s="307" t="s">
        <v>81</v>
      </c>
      <c r="C7" s="64" t="s">
        <v>185</v>
      </c>
      <c r="D7" s="360" t="s">
        <v>208</v>
      </c>
      <c r="E7" s="361" t="s">
        <v>8</v>
      </c>
      <c r="F7" s="367" t="s">
        <v>9</v>
      </c>
      <c r="G7" s="278" t="s">
        <v>119</v>
      </c>
      <c r="H7" s="29">
        <v>5</v>
      </c>
      <c r="I7" s="29">
        <v>0</v>
      </c>
      <c r="J7" s="29">
        <v>0</v>
      </c>
      <c r="K7" s="29">
        <v>0</v>
      </c>
      <c r="L7" s="29">
        <v>5</v>
      </c>
      <c r="M7" s="29">
        <v>0</v>
      </c>
      <c r="N7" s="29">
        <v>0</v>
      </c>
      <c r="O7" s="29">
        <v>0</v>
      </c>
      <c r="P7" s="29">
        <v>0</v>
      </c>
      <c r="Q7" s="30">
        <v>0</v>
      </c>
      <c r="R7" s="31">
        <v>0.03715277777777778</v>
      </c>
      <c r="S7" s="180">
        <v>0.03958333333333333</v>
      </c>
      <c r="T7" s="218">
        <v>0.002430555555555554</v>
      </c>
      <c r="U7" s="305">
        <v>0</v>
      </c>
      <c r="V7" s="66">
        <v>0</v>
      </c>
      <c r="W7" s="305">
        <v>10</v>
      </c>
      <c r="X7" s="300">
        <v>0.00011574074074074073</v>
      </c>
      <c r="Y7" s="300" t="s">
        <v>58</v>
      </c>
      <c r="Z7" s="300" t="s">
        <v>58</v>
      </c>
      <c r="AA7" s="300">
        <v>0.0025462962962962948</v>
      </c>
      <c r="AB7" s="300">
        <v>0.0025462962962962948</v>
      </c>
      <c r="AC7" s="305">
        <v>1</v>
      </c>
      <c r="AD7" s="301">
        <v>1</v>
      </c>
      <c r="AE7" s="294" t="s">
        <v>68</v>
      </c>
      <c r="AF7" s="296">
        <v>200</v>
      </c>
    </row>
    <row r="8" spans="1:32" ht="27.75" customHeight="1">
      <c r="A8" s="315">
        <v>2</v>
      </c>
      <c r="B8" s="314" t="s">
        <v>85</v>
      </c>
      <c r="C8" s="28" t="s">
        <v>188</v>
      </c>
      <c r="D8" s="348" t="s">
        <v>218</v>
      </c>
      <c r="E8" s="349" t="s">
        <v>10</v>
      </c>
      <c r="F8" s="350" t="s">
        <v>11</v>
      </c>
      <c r="G8" s="366" t="s">
        <v>119</v>
      </c>
      <c r="H8" s="33">
        <v>0</v>
      </c>
      <c r="I8" s="33">
        <v>0</v>
      </c>
      <c r="J8" s="33">
        <v>5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52">
        <v>0</v>
      </c>
      <c r="R8" s="372">
        <v>0.04652777777777778</v>
      </c>
      <c r="S8" s="373">
        <v>0.04913194444444444</v>
      </c>
      <c r="T8" s="377">
        <v>0.0026041666666666644</v>
      </c>
      <c r="U8" s="356">
        <v>0</v>
      </c>
      <c r="V8" s="357">
        <v>0</v>
      </c>
      <c r="W8" s="356">
        <v>5</v>
      </c>
      <c r="X8" s="355">
        <v>5.7870370370370366E-05</v>
      </c>
      <c r="Y8" s="355" t="s">
        <v>58</v>
      </c>
      <c r="Z8" s="355" t="s">
        <v>58</v>
      </c>
      <c r="AA8" s="355">
        <v>0.002662037037037035</v>
      </c>
      <c r="AB8" s="355">
        <v>0.002662037037037035</v>
      </c>
      <c r="AC8" s="356">
        <v>2</v>
      </c>
      <c r="AD8" s="382">
        <v>1.0454545454545452</v>
      </c>
      <c r="AE8" s="354" t="s">
        <v>68</v>
      </c>
      <c r="AF8" s="374">
        <v>180</v>
      </c>
    </row>
    <row r="9" spans="1:32" ht="27.75" customHeight="1">
      <c r="A9" s="315">
        <v>3</v>
      </c>
      <c r="B9" s="314" t="s">
        <v>75</v>
      </c>
      <c r="C9" s="28" t="s">
        <v>180</v>
      </c>
      <c r="D9" s="348" t="s">
        <v>209</v>
      </c>
      <c r="E9" s="349" t="s">
        <v>8</v>
      </c>
      <c r="F9" s="350" t="s">
        <v>9</v>
      </c>
      <c r="G9" s="366" t="s">
        <v>119</v>
      </c>
      <c r="H9" s="33">
        <v>0</v>
      </c>
      <c r="I9" s="33">
        <v>0</v>
      </c>
      <c r="J9" s="33">
        <v>0</v>
      </c>
      <c r="K9" s="33">
        <v>0</v>
      </c>
      <c r="L9" s="33">
        <v>5</v>
      </c>
      <c r="M9" s="33">
        <v>0</v>
      </c>
      <c r="N9" s="33">
        <v>0</v>
      </c>
      <c r="O9" s="33">
        <v>0</v>
      </c>
      <c r="P9" s="33">
        <v>5</v>
      </c>
      <c r="Q9" s="352">
        <v>0</v>
      </c>
      <c r="R9" s="372">
        <v>0.01423611111111111</v>
      </c>
      <c r="S9" s="373">
        <v>0.017013888888888887</v>
      </c>
      <c r="T9" s="377">
        <v>0.0027777777777777766</v>
      </c>
      <c r="U9" s="356">
        <v>0</v>
      </c>
      <c r="V9" s="357">
        <v>0</v>
      </c>
      <c r="W9" s="356">
        <v>10</v>
      </c>
      <c r="X9" s="355">
        <v>0.00011574074074074073</v>
      </c>
      <c r="Y9" s="355" t="s">
        <v>58</v>
      </c>
      <c r="Z9" s="355" t="s">
        <v>58</v>
      </c>
      <c r="AA9" s="355">
        <v>0.0028935185185185175</v>
      </c>
      <c r="AB9" s="355">
        <v>0.0028935185185185175</v>
      </c>
      <c r="AC9" s="356">
        <v>3</v>
      </c>
      <c r="AD9" s="382">
        <v>1.1363636363636367</v>
      </c>
      <c r="AE9" s="354" t="s">
        <v>63</v>
      </c>
      <c r="AF9" s="374">
        <v>165</v>
      </c>
    </row>
    <row r="10" spans="1:32" ht="27.75" customHeight="1">
      <c r="A10" s="315">
        <v>4</v>
      </c>
      <c r="B10" s="314" t="s">
        <v>83</v>
      </c>
      <c r="C10" s="28" t="s">
        <v>183</v>
      </c>
      <c r="D10" s="348" t="s">
        <v>184</v>
      </c>
      <c r="E10" s="349" t="s">
        <v>74</v>
      </c>
      <c r="F10" s="350" t="s">
        <v>19</v>
      </c>
      <c r="G10" s="366" t="s">
        <v>119</v>
      </c>
      <c r="H10" s="33">
        <v>0</v>
      </c>
      <c r="I10" s="33">
        <v>5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52">
        <v>0</v>
      </c>
      <c r="R10" s="372">
        <v>0.021180555555555553</v>
      </c>
      <c r="S10" s="373">
        <v>0.024120370370370372</v>
      </c>
      <c r="T10" s="377">
        <v>0.0029398148148148187</v>
      </c>
      <c r="U10" s="356">
        <v>0</v>
      </c>
      <c r="V10" s="357">
        <v>0</v>
      </c>
      <c r="W10" s="356">
        <v>5</v>
      </c>
      <c r="X10" s="355">
        <v>5.7870370370370366E-05</v>
      </c>
      <c r="Y10" s="355" t="s">
        <v>58</v>
      </c>
      <c r="Z10" s="355" t="s">
        <v>58</v>
      </c>
      <c r="AA10" s="355">
        <v>0.002997685185185189</v>
      </c>
      <c r="AB10" s="355">
        <v>0.002997685185185189</v>
      </c>
      <c r="AC10" s="356">
        <v>4</v>
      </c>
      <c r="AD10" s="382">
        <v>1.1772727272727295</v>
      </c>
      <c r="AE10" s="354" t="s">
        <v>63</v>
      </c>
      <c r="AF10" s="374">
        <v>150</v>
      </c>
    </row>
    <row r="11" spans="1:32" ht="27.75" customHeight="1">
      <c r="A11" s="315">
        <v>5</v>
      </c>
      <c r="B11" s="314" t="s">
        <v>189</v>
      </c>
      <c r="C11" s="28" t="s">
        <v>190</v>
      </c>
      <c r="D11" s="348" t="s">
        <v>191</v>
      </c>
      <c r="E11" s="349" t="s">
        <v>64</v>
      </c>
      <c r="F11" s="350" t="s">
        <v>65</v>
      </c>
      <c r="G11" s="366" t="s">
        <v>119</v>
      </c>
      <c r="H11" s="33">
        <v>0</v>
      </c>
      <c r="I11" s="33">
        <v>5</v>
      </c>
      <c r="J11" s="33">
        <v>5</v>
      </c>
      <c r="K11" s="33">
        <v>5</v>
      </c>
      <c r="L11" s="33">
        <v>5</v>
      </c>
      <c r="M11" s="33">
        <v>5</v>
      </c>
      <c r="N11" s="33">
        <v>0</v>
      </c>
      <c r="O11" s="33">
        <v>5</v>
      </c>
      <c r="P11" s="33">
        <v>0</v>
      </c>
      <c r="Q11" s="352">
        <v>5</v>
      </c>
      <c r="R11" s="372">
        <v>0.04861111111111111</v>
      </c>
      <c r="S11" s="373">
        <v>0.05175925925925926</v>
      </c>
      <c r="T11" s="377">
        <v>0.00314814814814815</v>
      </c>
      <c r="U11" s="356">
        <v>0</v>
      </c>
      <c r="V11" s="357">
        <v>0</v>
      </c>
      <c r="W11" s="356">
        <v>35</v>
      </c>
      <c r="X11" s="355">
        <v>0.0004050925925925926</v>
      </c>
      <c r="Y11" s="355" t="s">
        <v>58</v>
      </c>
      <c r="Z11" s="355" t="s">
        <v>58</v>
      </c>
      <c r="AA11" s="355">
        <v>0.0035532407407407427</v>
      </c>
      <c r="AB11" s="355">
        <v>0.0035532407407407427</v>
      </c>
      <c r="AC11" s="356">
        <v>5</v>
      </c>
      <c r="AD11" s="382">
        <v>1.395454545454547</v>
      </c>
      <c r="AE11" s="354" t="s">
        <v>87</v>
      </c>
      <c r="AF11" s="374">
        <v>140</v>
      </c>
    </row>
    <row r="12" spans="1:32" ht="27.75" customHeight="1">
      <c r="A12" s="315">
        <v>6</v>
      </c>
      <c r="B12" s="314" t="s">
        <v>100</v>
      </c>
      <c r="C12" s="28" t="s">
        <v>193</v>
      </c>
      <c r="D12" s="348" t="s">
        <v>132</v>
      </c>
      <c r="E12" s="349" t="s">
        <v>13</v>
      </c>
      <c r="F12" s="350" t="s">
        <v>11</v>
      </c>
      <c r="G12" s="366" t="s">
        <v>119</v>
      </c>
      <c r="H12" s="33">
        <v>5</v>
      </c>
      <c r="I12" s="33">
        <v>10</v>
      </c>
      <c r="J12" s="33">
        <v>5</v>
      </c>
      <c r="K12" s="33">
        <v>50</v>
      </c>
      <c r="L12" s="33">
        <v>5</v>
      </c>
      <c r="M12" s="33">
        <v>5</v>
      </c>
      <c r="N12" s="33">
        <v>5</v>
      </c>
      <c r="O12" s="33">
        <v>5</v>
      </c>
      <c r="P12" s="33">
        <v>5</v>
      </c>
      <c r="Q12" s="352">
        <v>5</v>
      </c>
      <c r="R12" s="372">
        <v>0.03958333333333333</v>
      </c>
      <c r="S12" s="373">
        <v>0.04296296296296296</v>
      </c>
      <c r="T12" s="377">
        <v>0.0033796296296296283</v>
      </c>
      <c r="U12" s="356">
        <v>0</v>
      </c>
      <c r="V12" s="357">
        <v>0</v>
      </c>
      <c r="W12" s="356">
        <v>100</v>
      </c>
      <c r="X12" s="355">
        <v>0.0011574074074074073</v>
      </c>
      <c r="Y12" s="355" t="s">
        <v>58</v>
      </c>
      <c r="Z12" s="355" t="s">
        <v>58</v>
      </c>
      <c r="AA12" s="355">
        <v>0.004537037037037036</v>
      </c>
      <c r="AB12" s="355">
        <v>0.004537037037037036</v>
      </c>
      <c r="AC12" s="356">
        <v>6</v>
      </c>
      <c r="AD12" s="382">
        <v>1.7818181818181824</v>
      </c>
      <c r="AE12" s="354"/>
      <c r="AF12" s="374">
        <v>130</v>
      </c>
    </row>
    <row r="13" spans="1:32" ht="27.75" customHeight="1">
      <c r="A13" s="315">
        <v>7</v>
      </c>
      <c r="B13" s="314" t="s">
        <v>72</v>
      </c>
      <c r="C13" s="28" t="s">
        <v>186</v>
      </c>
      <c r="D13" s="348" t="s">
        <v>187</v>
      </c>
      <c r="E13" s="349" t="s">
        <v>74</v>
      </c>
      <c r="F13" s="350" t="s">
        <v>19</v>
      </c>
      <c r="G13" s="366" t="s">
        <v>119</v>
      </c>
      <c r="H13" s="33">
        <v>5</v>
      </c>
      <c r="I13" s="33">
        <v>60</v>
      </c>
      <c r="J13" s="33">
        <v>5</v>
      </c>
      <c r="K13" s="33">
        <v>5</v>
      </c>
      <c r="L13" s="33">
        <v>0</v>
      </c>
      <c r="M13" s="33">
        <v>5</v>
      </c>
      <c r="N13" s="33">
        <v>20</v>
      </c>
      <c r="O13" s="33">
        <v>5</v>
      </c>
      <c r="P13" s="33">
        <v>20</v>
      </c>
      <c r="Q13" s="352">
        <v>0</v>
      </c>
      <c r="R13" s="372">
        <v>0.042361111111111106</v>
      </c>
      <c r="S13" s="373">
        <v>0.04585648148148148</v>
      </c>
      <c r="T13" s="377">
        <v>0.003495370370370371</v>
      </c>
      <c r="U13" s="356">
        <v>0</v>
      </c>
      <c r="V13" s="357">
        <v>0</v>
      </c>
      <c r="W13" s="356">
        <v>125</v>
      </c>
      <c r="X13" s="355">
        <v>0.0014467592592592592</v>
      </c>
      <c r="Y13" s="355" t="s">
        <v>58</v>
      </c>
      <c r="Z13" s="355" t="s">
        <v>58</v>
      </c>
      <c r="AA13" s="355">
        <v>0.00494212962962963</v>
      </c>
      <c r="AB13" s="355">
        <v>0.00494212962962963</v>
      </c>
      <c r="AC13" s="356">
        <v>7</v>
      </c>
      <c r="AD13" s="382">
        <v>1.940909090909092</v>
      </c>
      <c r="AE13" s="354"/>
      <c r="AF13" s="374">
        <v>120</v>
      </c>
    </row>
    <row r="14" spans="1:32" ht="27.75" customHeight="1">
      <c r="A14" s="315">
        <v>8</v>
      </c>
      <c r="B14" s="314" t="s">
        <v>98</v>
      </c>
      <c r="C14" s="28" t="s">
        <v>181</v>
      </c>
      <c r="D14" s="348" t="s">
        <v>182</v>
      </c>
      <c r="E14" s="349" t="s">
        <v>13</v>
      </c>
      <c r="F14" s="350" t="s">
        <v>11</v>
      </c>
      <c r="G14" s="366" t="s">
        <v>119</v>
      </c>
      <c r="H14" s="33">
        <v>10</v>
      </c>
      <c r="I14" s="33">
        <v>5</v>
      </c>
      <c r="J14" s="33">
        <v>0</v>
      </c>
      <c r="K14" s="33">
        <v>20</v>
      </c>
      <c r="L14" s="33">
        <v>50</v>
      </c>
      <c r="M14" s="33">
        <v>5</v>
      </c>
      <c r="N14" s="33">
        <v>0</v>
      </c>
      <c r="O14" s="33">
        <v>5</v>
      </c>
      <c r="P14" s="33">
        <v>0</v>
      </c>
      <c r="Q14" s="352">
        <v>0</v>
      </c>
      <c r="R14" s="372">
        <v>0.017013888888888887</v>
      </c>
      <c r="S14" s="373">
        <v>0.021284722222222222</v>
      </c>
      <c r="T14" s="377">
        <v>0.004270833333333335</v>
      </c>
      <c r="U14" s="356">
        <v>0</v>
      </c>
      <c r="V14" s="357">
        <v>0</v>
      </c>
      <c r="W14" s="356">
        <v>95</v>
      </c>
      <c r="X14" s="355">
        <v>0.0010995370370370369</v>
      </c>
      <c r="Y14" s="355" t="s">
        <v>58</v>
      </c>
      <c r="Z14" s="355" t="s">
        <v>58</v>
      </c>
      <c r="AA14" s="355">
        <v>0.005370370370370372</v>
      </c>
      <c r="AB14" s="355">
        <v>0.005370370370370372</v>
      </c>
      <c r="AC14" s="356">
        <v>8</v>
      </c>
      <c r="AD14" s="382">
        <v>2.1090909090909107</v>
      </c>
      <c r="AE14" s="354"/>
      <c r="AF14" s="374">
        <v>112</v>
      </c>
    </row>
    <row r="15" spans="1:32" ht="27.75" customHeight="1">
      <c r="A15" s="315">
        <v>9</v>
      </c>
      <c r="B15" s="314" t="s">
        <v>69</v>
      </c>
      <c r="C15" s="28" t="s">
        <v>192</v>
      </c>
      <c r="D15" s="348" t="s">
        <v>219</v>
      </c>
      <c r="E15" s="349" t="s">
        <v>10</v>
      </c>
      <c r="F15" s="350" t="s">
        <v>11</v>
      </c>
      <c r="G15" s="366" t="s">
        <v>119</v>
      </c>
      <c r="H15" s="33">
        <v>5</v>
      </c>
      <c r="I15" s="33">
        <v>25</v>
      </c>
      <c r="J15" s="33">
        <v>5</v>
      </c>
      <c r="K15" s="33">
        <v>50</v>
      </c>
      <c r="L15" s="33">
        <v>50</v>
      </c>
      <c r="M15" s="33">
        <v>5</v>
      </c>
      <c r="N15" s="33">
        <v>0</v>
      </c>
      <c r="O15" s="33">
        <v>5</v>
      </c>
      <c r="P15" s="33">
        <v>0</v>
      </c>
      <c r="Q15" s="352">
        <v>0</v>
      </c>
      <c r="R15" s="372">
        <v>0.06041666666666667</v>
      </c>
      <c r="S15" s="373">
        <v>0.06420138888888889</v>
      </c>
      <c r="T15" s="377">
        <v>0.003784722222222224</v>
      </c>
      <c r="U15" s="356">
        <v>0</v>
      </c>
      <c r="V15" s="357">
        <v>0</v>
      </c>
      <c r="W15" s="356">
        <v>145</v>
      </c>
      <c r="X15" s="355">
        <v>0.0016782407407407406</v>
      </c>
      <c r="Y15" s="355" t="s">
        <v>58</v>
      </c>
      <c r="Z15" s="355" t="s">
        <v>58</v>
      </c>
      <c r="AA15" s="355">
        <v>0.005462962962962965</v>
      </c>
      <c r="AB15" s="355">
        <v>0.005462962962962965</v>
      </c>
      <c r="AC15" s="356">
        <v>9</v>
      </c>
      <c r="AD15" s="382">
        <v>2.1454545454545473</v>
      </c>
      <c r="AE15" s="354"/>
      <c r="AF15" s="374">
        <v>106</v>
      </c>
    </row>
    <row r="16" spans="1:32" ht="27.75" customHeight="1">
      <c r="A16" s="315">
        <v>10</v>
      </c>
      <c r="B16" s="314" t="s">
        <v>61</v>
      </c>
      <c r="C16" s="28" t="s">
        <v>178</v>
      </c>
      <c r="D16" s="348" t="s">
        <v>179</v>
      </c>
      <c r="E16" s="349" t="s">
        <v>64</v>
      </c>
      <c r="F16" s="350" t="s">
        <v>65</v>
      </c>
      <c r="G16" s="366" t="s">
        <v>119</v>
      </c>
      <c r="H16" s="33">
        <v>55</v>
      </c>
      <c r="I16" s="33">
        <v>45</v>
      </c>
      <c r="J16" s="33">
        <v>5</v>
      </c>
      <c r="K16" s="33">
        <v>50</v>
      </c>
      <c r="L16" s="33">
        <v>0</v>
      </c>
      <c r="M16" s="33">
        <v>5</v>
      </c>
      <c r="N16" s="33">
        <v>5</v>
      </c>
      <c r="O16" s="33">
        <v>5</v>
      </c>
      <c r="P16" s="33">
        <v>20</v>
      </c>
      <c r="Q16" s="352">
        <v>0</v>
      </c>
      <c r="R16" s="372">
        <v>0.011111111111111112</v>
      </c>
      <c r="S16" s="373">
        <v>0.014930555555555556</v>
      </c>
      <c r="T16" s="377">
        <v>0.0038194444444444448</v>
      </c>
      <c r="U16" s="356">
        <v>0</v>
      </c>
      <c r="V16" s="357">
        <v>0</v>
      </c>
      <c r="W16" s="356">
        <v>190</v>
      </c>
      <c r="X16" s="355">
        <v>0.0021990740740740738</v>
      </c>
      <c r="Y16" s="355" t="s">
        <v>58</v>
      </c>
      <c r="Z16" s="355" t="s">
        <v>58</v>
      </c>
      <c r="AA16" s="355">
        <v>0.0060185185185185185</v>
      </c>
      <c r="AB16" s="355">
        <v>0.0060185185185185185</v>
      </c>
      <c r="AC16" s="356">
        <v>10</v>
      </c>
      <c r="AD16" s="382">
        <v>2.363636363636365</v>
      </c>
      <c r="AE16" s="354"/>
      <c r="AF16" s="374">
        <v>100</v>
      </c>
    </row>
    <row r="17" spans="1:32" ht="27.75" customHeight="1">
      <c r="A17" s="315">
        <v>11</v>
      </c>
      <c r="B17" s="314" t="s">
        <v>60</v>
      </c>
      <c r="C17" s="28" t="s">
        <v>177</v>
      </c>
      <c r="D17" s="348" t="s">
        <v>210</v>
      </c>
      <c r="E17" s="349" t="s">
        <v>12</v>
      </c>
      <c r="F17" s="350" t="s">
        <v>9</v>
      </c>
      <c r="G17" s="366" t="s">
        <v>119</v>
      </c>
      <c r="H17" s="33">
        <v>10</v>
      </c>
      <c r="I17" s="33">
        <v>20</v>
      </c>
      <c r="J17" s="33">
        <v>5</v>
      </c>
      <c r="K17" s="33">
        <v>50</v>
      </c>
      <c r="L17" s="33">
        <v>50</v>
      </c>
      <c r="M17" s="33">
        <v>50</v>
      </c>
      <c r="N17" s="33">
        <v>50</v>
      </c>
      <c r="O17" s="33">
        <v>5</v>
      </c>
      <c r="P17" s="33">
        <v>0</v>
      </c>
      <c r="Q17" s="352">
        <v>5</v>
      </c>
      <c r="R17" s="372">
        <v>0.001736111111111111</v>
      </c>
      <c r="S17" s="373">
        <v>0.005</v>
      </c>
      <c r="T17" s="377">
        <v>0.003263888888888889</v>
      </c>
      <c r="U17" s="356">
        <v>0</v>
      </c>
      <c r="V17" s="357">
        <v>0</v>
      </c>
      <c r="W17" s="356">
        <v>245</v>
      </c>
      <c r="X17" s="355">
        <v>0.002835648148148148</v>
      </c>
      <c r="Y17" s="355" t="s">
        <v>58</v>
      </c>
      <c r="Z17" s="355" t="s">
        <v>58</v>
      </c>
      <c r="AA17" s="355">
        <v>0.006099537037037037</v>
      </c>
      <c r="AB17" s="355">
        <v>0.006099537037037037</v>
      </c>
      <c r="AC17" s="356">
        <v>11</v>
      </c>
      <c r="AD17" s="382">
        <v>2.395454545454547</v>
      </c>
      <c r="AE17" s="354"/>
      <c r="AF17" s="374">
        <v>95</v>
      </c>
    </row>
    <row r="18" spans="1:32" ht="27.75" customHeight="1">
      <c r="A18" s="315">
        <v>12</v>
      </c>
      <c r="B18" s="314" t="s">
        <v>225</v>
      </c>
      <c r="C18" s="28"/>
      <c r="D18" s="348" t="s">
        <v>272</v>
      </c>
      <c r="E18" s="349" t="s">
        <v>223</v>
      </c>
      <c r="F18" s="350" t="s">
        <v>11</v>
      </c>
      <c r="G18" s="366"/>
      <c r="H18" s="33">
        <v>5</v>
      </c>
      <c r="I18" s="33">
        <v>20</v>
      </c>
      <c r="J18" s="33">
        <v>5</v>
      </c>
      <c r="K18" s="33">
        <v>50</v>
      </c>
      <c r="L18" s="33">
        <v>50</v>
      </c>
      <c r="M18" s="33">
        <v>50</v>
      </c>
      <c r="N18" s="33">
        <v>20</v>
      </c>
      <c r="O18" s="33">
        <v>5</v>
      </c>
      <c r="P18" s="33">
        <v>5</v>
      </c>
      <c r="Q18" s="352">
        <v>10</v>
      </c>
      <c r="R18" s="372">
        <v>0.004861111111111111</v>
      </c>
      <c r="S18" s="373">
        <v>0.008518518518518519</v>
      </c>
      <c r="T18" s="377">
        <f>S18-R18</f>
        <v>0.003657407407407408</v>
      </c>
      <c r="U18" s="356">
        <v>0</v>
      </c>
      <c r="V18" s="357">
        <v>0</v>
      </c>
      <c r="W18" s="356">
        <f>SUM(H18:Q18)</f>
        <v>220</v>
      </c>
      <c r="X18" s="355">
        <f>TIME(0,0,W18)</f>
        <v>0.002546296296296296</v>
      </c>
      <c r="Y18" s="355" t="s">
        <v>58</v>
      </c>
      <c r="Z18" s="355" t="s">
        <v>58</v>
      </c>
      <c r="AA18" s="355">
        <f>X18+T18</f>
        <v>0.006203703703703704</v>
      </c>
      <c r="AB18" s="355">
        <f>AA18</f>
        <v>0.006203703703703704</v>
      </c>
      <c r="AC18" s="356">
        <v>12</v>
      </c>
      <c r="AD18" s="382">
        <f>AB18/$AB$7*100%</f>
        <v>2.4363636363636383</v>
      </c>
      <c r="AE18" s="354"/>
      <c r="AF18" s="374">
        <v>90</v>
      </c>
    </row>
    <row r="19" spans="1:32" ht="27.75" customHeight="1" thickBot="1">
      <c r="A19" s="299">
        <v>13</v>
      </c>
      <c r="B19" s="306" t="s">
        <v>229</v>
      </c>
      <c r="C19" s="59"/>
      <c r="D19" s="358" t="s">
        <v>273</v>
      </c>
      <c r="E19" s="359" t="s">
        <v>221</v>
      </c>
      <c r="F19" s="368" t="s">
        <v>19</v>
      </c>
      <c r="G19" s="97"/>
      <c r="H19" s="61">
        <v>0</v>
      </c>
      <c r="I19" s="61">
        <v>20</v>
      </c>
      <c r="J19" s="61">
        <v>5</v>
      </c>
      <c r="K19" s="61">
        <v>0</v>
      </c>
      <c r="L19" s="61">
        <v>20</v>
      </c>
      <c r="M19" s="61">
        <v>20</v>
      </c>
      <c r="N19" s="61">
        <v>50</v>
      </c>
      <c r="O19" s="61">
        <v>0</v>
      </c>
      <c r="P19" s="61">
        <v>5</v>
      </c>
      <c r="Q19" s="76">
        <v>5</v>
      </c>
      <c r="R19" s="171">
        <v>0.01875</v>
      </c>
      <c r="S19" s="172">
        <v>0.02359953703703704</v>
      </c>
      <c r="T19" s="81">
        <f>S19-R19</f>
        <v>0.004849537037037041</v>
      </c>
      <c r="U19" s="304">
        <v>1</v>
      </c>
      <c r="V19" s="63">
        <v>0.0416666666666667</v>
      </c>
      <c r="W19" s="304">
        <f>SUM(H19:Q19)</f>
        <v>125</v>
      </c>
      <c r="X19" s="303">
        <f>TIME(0,0,W19)</f>
        <v>0.0014467592592592594</v>
      </c>
      <c r="Y19" s="303" t="s">
        <v>58</v>
      </c>
      <c r="Z19" s="303" t="s">
        <v>58</v>
      </c>
      <c r="AA19" s="303">
        <f>X19+T19</f>
        <v>0.006296296296296301</v>
      </c>
      <c r="AB19" s="303">
        <f>AA19</f>
        <v>0.006296296296296301</v>
      </c>
      <c r="AC19" s="304">
        <v>13</v>
      </c>
      <c r="AD19" s="302">
        <f>AB19/$AB$7*100%</f>
        <v>2.4727272727272758</v>
      </c>
      <c r="AE19" s="295"/>
      <c r="AF19" s="297">
        <v>85</v>
      </c>
    </row>
    <row r="20" spans="2:29" ht="12.75" outlineLevel="1">
      <c r="B20" s="122"/>
      <c r="C20" s="123"/>
      <c r="D20" s="124" t="s">
        <v>205</v>
      </c>
      <c r="E20" s="125">
        <v>124.8</v>
      </c>
      <c r="F20" s="123"/>
      <c r="G20" s="126"/>
      <c r="AC20" s="128">
        <v>1</v>
      </c>
    </row>
    <row r="21" spans="2:29" ht="12.75" outlineLevel="1">
      <c r="B21" s="122"/>
      <c r="C21" s="123"/>
      <c r="D21" s="124"/>
      <c r="E21" s="125"/>
      <c r="F21" s="123"/>
      <c r="G21" s="126"/>
      <c r="AC21" s="128"/>
    </row>
    <row r="22" spans="1:32" s="142" customFormat="1" ht="26.25" customHeight="1" outlineLevel="1">
      <c r="A22" s="130" t="s">
        <v>144</v>
      </c>
      <c r="B22" s="131"/>
      <c r="C22" s="132"/>
      <c r="D22" s="132"/>
      <c r="E22" s="133"/>
      <c r="F22" s="132"/>
      <c r="G22" s="126"/>
      <c r="H22" s="134"/>
      <c r="I22" s="135"/>
      <c r="J22" s="134"/>
      <c r="K22" s="135"/>
      <c r="L22" s="135"/>
      <c r="M22" s="135"/>
      <c r="N22" s="135"/>
      <c r="O22" s="135"/>
      <c r="P22" s="135"/>
      <c r="Q22" s="135"/>
      <c r="R22" s="136"/>
      <c r="S22" s="136"/>
      <c r="T22" s="137"/>
      <c r="U22" s="138"/>
      <c r="V22" s="135"/>
      <c r="W22" s="139"/>
      <c r="X22" s="136"/>
      <c r="Y22" s="136"/>
      <c r="Z22" s="136"/>
      <c r="AA22" s="135"/>
      <c r="AB22" s="140"/>
      <c r="AC22" s="141"/>
      <c r="AE22" s="143"/>
      <c r="AF22" s="143"/>
    </row>
    <row r="23" spans="1:32" s="142" customFormat="1" ht="27" customHeight="1" outlineLevel="1">
      <c r="A23" s="130" t="s">
        <v>145</v>
      </c>
      <c r="B23" s="145"/>
      <c r="D23" s="146"/>
      <c r="G23" s="113"/>
      <c r="H23" s="114"/>
      <c r="J23" s="114"/>
      <c r="R23" s="144"/>
      <c r="S23" s="144"/>
      <c r="T23" s="144"/>
      <c r="U23" s="141"/>
      <c r="W23" s="141"/>
      <c r="X23" s="144"/>
      <c r="Y23" s="144"/>
      <c r="Z23" s="144"/>
      <c r="AC23" s="141"/>
      <c r="AE23" s="143"/>
      <c r="AF23" s="143"/>
    </row>
    <row r="24" spans="1:7" ht="12.75">
      <c r="A24" s="147"/>
      <c r="B24" s="111"/>
      <c r="C24" s="107"/>
      <c r="D24" s="112"/>
      <c r="F24" s="107"/>
      <c r="G24" s="113"/>
    </row>
  </sheetData>
  <sheetProtection sheet="1" objects="1" scenarios="1"/>
  <mergeCells count="15">
    <mergeCell ref="A1:AF1"/>
    <mergeCell ref="A2:AF2"/>
    <mergeCell ref="A4:AF4"/>
    <mergeCell ref="A5:A6"/>
    <mergeCell ref="B5:B6"/>
    <mergeCell ref="C5:C6"/>
    <mergeCell ref="D5:D6"/>
    <mergeCell ref="E5:E6"/>
    <mergeCell ref="F5:F6"/>
    <mergeCell ref="G5:G6"/>
    <mergeCell ref="H5:Q5"/>
    <mergeCell ref="R5:R6"/>
    <mergeCell ref="S5:S6"/>
    <mergeCell ref="T5:AE5"/>
    <mergeCell ref="AF5:AF6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6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D15"/>
  <sheetViews>
    <sheetView view="pageBreakPreview" zoomScale="60" zoomScaleNormal="75" zoomScalePageLayoutView="0" workbookViewId="0" topLeftCell="A1">
      <selection activeCell="A11" sqref="A11:IV14"/>
    </sheetView>
  </sheetViews>
  <sheetFormatPr defaultColWidth="9.140625" defaultRowHeight="29.25" customHeight="1" outlineLevelRow="1" outlineLevelCol="1"/>
  <cols>
    <col min="1" max="1" width="4.28125" style="107" customWidth="1"/>
    <col min="2" max="2" width="5.57421875" style="148" customWidth="1"/>
    <col min="3" max="3" width="10.140625" style="112" hidden="1" customWidth="1"/>
    <col min="4" max="4" width="33.57421875" style="121" customWidth="1"/>
    <col min="5" max="5" width="18.28125" style="107" customWidth="1" outlineLevel="1"/>
    <col min="6" max="6" width="18.28125" style="112" customWidth="1" outlineLevel="1"/>
    <col min="7" max="7" width="10.7109375" style="121" hidden="1" customWidth="1" outlineLevel="1"/>
    <col min="8" max="8" width="3.7109375" style="107" customWidth="1" collapsed="1"/>
    <col min="9" max="17" width="3.7109375" style="107" customWidth="1"/>
    <col min="18" max="18" width="9.00390625" style="109" customWidth="1"/>
    <col min="19" max="19" width="10.28125" style="109" customWidth="1"/>
    <col min="20" max="20" width="9.7109375" style="115" customWidth="1"/>
    <col min="21" max="21" width="4.28125" style="108" hidden="1" customWidth="1"/>
    <col min="22" max="22" width="6.57421875" style="107" hidden="1" customWidth="1" outlineLevel="1"/>
    <col min="23" max="23" width="6.57421875" style="116" customWidth="1" outlineLevel="1"/>
    <col min="24" max="24" width="8.28125" style="109" customWidth="1" outlineLevel="1"/>
    <col min="25" max="25" width="8.00390625" style="109" hidden="1" customWidth="1" outlineLevel="1"/>
    <col min="26" max="26" width="7.8515625" style="109" hidden="1" customWidth="1" outlineLevel="1"/>
    <col min="27" max="27" width="11.140625" style="107" customWidth="1" outlineLevel="1"/>
    <col min="28" max="28" width="11.8515625" style="127" customWidth="1"/>
    <col min="29" max="29" width="4.8515625" style="118" customWidth="1"/>
    <col min="30" max="30" width="7.421875" style="107" customWidth="1"/>
    <col min="31" max="228" width="9.140625" style="107" customWidth="1"/>
    <col min="229" max="229" width="4.28125" style="107" customWidth="1"/>
    <col min="230" max="230" width="6.421875" style="107" customWidth="1"/>
    <col min="231" max="231" width="10.140625" style="107" customWidth="1"/>
    <col min="232" max="232" width="33.57421875" style="107" customWidth="1"/>
    <col min="233" max="233" width="41.421875" style="107" customWidth="1"/>
    <col min="234" max="234" width="28.00390625" style="107" customWidth="1"/>
    <col min="235" max="235" width="10.7109375" style="107" customWidth="1"/>
    <col min="236" max="245" width="4.7109375" style="107" customWidth="1"/>
    <col min="246" max="246" width="9.00390625" style="107" customWidth="1"/>
    <col min="247" max="247" width="9.57421875" style="107" customWidth="1"/>
    <col min="248" max="248" width="13.421875" style="107" bestFit="1" customWidth="1"/>
    <col min="249" max="249" width="4.28125" style="107" customWidth="1"/>
    <col min="250" max="251" width="6.57421875" style="107" customWidth="1"/>
    <col min="252" max="252" width="8.28125" style="107" customWidth="1"/>
    <col min="253" max="253" width="8.00390625" style="107" customWidth="1"/>
    <col min="254" max="254" width="7.8515625" style="107" customWidth="1"/>
    <col min="255" max="255" width="8.421875" style="107" customWidth="1"/>
    <col min="256" max="16384" width="11.140625" style="107" customWidth="1"/>
  </cols>
  <sheetData>
    <row r="1" spans="1:30" ht="29.25" customHeight="1" outlineLevel="1">
      <c r="A1" s="697" t="s">
        <v>166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</row>
    <row r="2" spans="1:30" ht="29.25" customHeight="1" outlineLevel="1" thickBot="1">
      <c r="A2" s="699" t="s">
        <v>146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699"/>
      <c r="Y2" s="699"/>
      <c r="Z2" s="699"/>
      <c r="AA2" s="699"/>
      <c r="AB2" s="699"/>
      <c r="AC2" s="699"/>
      <c r="AD2" s="699"/>
    </row>
    <row r="3" spans="1:30" ht="29.25" customHeight="1" outlineLevel="1" thickTop="1">
      <c r="A3" s="150" t="s">
        <v>35</v>
      </c>
      <c r="B3" s="151"/>
      <c r="C3" s="152"/>
      <c r="D3" s="153"/>
      <c r="E3" s="150"/>
      <c r="F3" s="152"/>
      <c r="G3" s="154"/>
      <c r="H3" s="155"/>
      <c r="I3" s="152"/>
      <c r="J3" s="155"/>
      <c r="K3" s="152"/>
      <c r="L3" s="152"/>
      <c r="M3" s="152"/>
      <c r="N3" s="152"/>
      <c r="O3" s="152"/>
      <c r="P3" s="152"/>
      <c r="Q3" s="152"/>
      <c r="R3" s="156"/>
      <c r="S3" s="156"/>
      <c r="T3" s="157"/>
      <c r="U3" s="158"/>
      <c r="V3" s="152"/>
      <c r="W3" s="159"/>
      <c r="X3" s="156"/>
      <c r="Y3" s="156"/>
      <c r="Z3" s="156"/>
      <c r="AA3" s="152"/>
      <c r="AB3" s="160"/>
      <c r="AC3" s="161"/>
      <c r="AD3" s="120" t="s">
        <v>36</v>
      </c>
    </row>
    <row r="4" spans="1:30" ht="51.75" customHeight="1" outlineLevel="1" thickBot="1">
      <c r="A4" s="700" t="s">
        <v>274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  <c r="W4" s="700"/>
      <c r="X4" s="700"/>
      <c r="Y4" s="700"/>
      <c r="Z4" s="700"/>
      <c r="AA4" s="700"/>
      <c r="AB4" s="700"/>
      <c r="AC4" s="700"/>
      <c r="AD4" s="700"/>
    </row>
    <row r="5" spans="1:30" ht="29.25" customHeight="1" outlineLevel="1">
      <c r="A5" s="701" t="s">
        <v>2</v>
      </c>
      <c r="B5" s="703" t="s">
        <v>114</v>
      </c>
      <c r="C5" s="705" t="s">
        <v>115</v>
      </c>
      <c r="D5" s="707" t="s">
        <v>167</v>
      </c>
      <c r="E5" s="709" t="s">
        <v>3</v>
      </c>
      <c r="F5" s="711" t="s">
        <v>5</v>
      </c>
      <c r="G5" s="713" t="s">
        <v>41</v>
      </c>
      <c r="H5" s="707" t="s">
        <v>271</v>
      </c>
      <c r="I5" s="707"/>
      <c r="J5" s="707"/>
      <c r="K5" s="707"/>
      <c r="L5" s="707"/>
      <c r="M5" s="707"/>
      <c r="N5" s="707"/>
      <c r="O5" s="707"/>
      <c r="P5" s="707"/>
      <c r="Q5" s="715"/>
      <c r="R5" s="716" t="s">
        <v>16</v>
      </c>
      <c r="S5" s="718" t="s">
        <v>18</v>
      </c>
      <c r="T5" s="723" t="s">
        <v>25</v>
      </c>
      <c r="U5" s="707"/>
      <c r="V5" s="707"/>
      <c r="W5" s="707"/>
      <c r="X5" s="707"/>
      <c r="Y5" s="707"/>
      <c r="Z5" s="707"/>
      <c r="AA5" s="707"/>
      <c r="AB5" s="707"/>
      <c r="AC5" s="715"/>
      <c r="AD5" s="724" t="s">
        <v>27</v>
      </c>
    </row>
    <row r="6" spans="1:30" ht="105.75" customHeight="1" thickBot="1">
      <c r="A6" s="702"/>
      <c r="B6" s="704"/>
      <c r="C6" s="706"/>
      <c r="D6" s="708"/>
      <c r="E6" s="710"/>
      <c r="F6" s="712"/>
      <c r="G6" s="714"/>
      <c r="H6" s="362" t="s">
        <v>168</v>
      </c>
      <c r="I6" s="362" t="s">
        <v>169</v>
      </c>
      <c r="J6" s="362" t="s">
        <v>170</v>
      </c>
      <c r="K6" s="362" t="s">
        <v>171</v>
      </c>
      <c r="L6" s="362" t="s">
        <v>172</v>
      </c>
      <c r="M6" s="362" t="s">
        <v>173</v>
      </c>
      <c r="N6" s="362" t="s">
        <v>174</v>
      </c>
      <c r="O6" s="362" t="s">
        <v>175</v>
      </c>
      <c r="P6" s="362" t="s">
        <v>176</v>
      </c>
      <c r="Q6" s="369" t="s">
        <v>47</v>
      </c>
      <c r="R6" s="717"/>
      <c r="S6" s="719"/>
      <c r="T6" s="370" t="s">
        <v>49</v>
      </c>
      <c r="U6" s="364" t="s">
        <v>50</v>
      </c>
      <c r="V6" s="365" t="s">
        <v>51</v>
      </c>
      <c r="W6" s="364" t="s">
        <v>206</v>
      </c>
      <c r="X6" s="363" t="s">
        <v>28</v>
      </c>
      <c r="Y6" s="363" t="s">
        <v>53</v>
      </c>
      <c r="Z6" s="363" t="s">
        <v>54</v>
      </c>
      <c r="AA6" s="363" t="s">
        <v>207</v>
      </c>
      <c r="AB6" s="365" t="s">
        <v>25</v>
      </c>
      <c r="AC6" s="383" t="s">
        <v>26</v>
      </c>
      <c r="AD6" s="725" t="s">
        <v>42</v>
      </c>
    </row>
    <row r="7" spans="1:30" ht="29.25" customHeight="1">
      <c r="A7" s="298">
        <v>1</v>
      </c>
      <c r="B7" s="307" t="s">
        <v>100</v>
      </c>
      <c r="C7" s="64" t="s">
        <v>193</v>
      </c>
      <c r="D7" s="360" t="s">
        <v>132</v>
      </c>
      <c r="E7" s="361" t="s">
        <v>13</v>
      </c>
      <c r="F7" s="367" t="s">
        <v>11</v>
      </c>
      <c r="G7" s="278" t="s">
        <v>119</v>
      </c>
      <c r="H7" s="29">
        <v>5</v>
      </c>
      <c r="I7" s="29">
        <v>10</v>
      </c>
      <c r="J7" s="29">
        <v>5</v>
      </c>
      <c r="K7" s="29">
        <v>50</v>
      </c>
      <c r="L7" s="29">
        <v>5</v>
      </c>
      <c r="M7" s="29">
        <v>5</v>
      </c>
      <c r="N7" s="29">
        <v>5</v>
      </c>
      <c r="O7" s="29">
        <v>5</v>
      </c>
      <c r="P7" s="29">
        <v>5</v>
      </c>
      <c r="Q7" s="30">
        <v>5</v>
      </c>
      <c r="R7" s="31">
        <v>0.03958333333333333</v>
      </c>
      <c r="S7" s="180">
        <v>0.04296296296296296</v>
      </c>
      <c r="T7" s="32">
        <v>0.0033796296296296283</v>
      </c>
      <c r="U7" s="305">
        <v>0</v>
      </c>
      <c r="V7" s="66">
        <v>0</v>
      </c>
      <c r="W7" s="305">
        <v>100</v>
      </c>
      <c r="X7" s="300">
        <v>0.0011574074074074073</v>
      </c>
      <c r="Y7" s="300" t="s">
        <v>58</v>
      </c>
      <c r="Z7" s="300" t="s">
        <v>58</v>
      </c>
      <c r="AA7" s="300">
        <v>0.004537037037037036</v>
      </c>
      <c r="AB7" s="300">
        <v>0.004537037037037036</v>
      </c>
      <c r="AC7" s="309">
        <v>1</v>
      </c>
      <c r="AD7" s="313">
        <v>200</v>
      </c>
    </row>
    <row r="8" spans="1:30" ht="29.25" customHeight="1">
      <c r="A8" s="315">
        <v>2</v>
      </c>
      <c r="B8" s="314" t="s">
        <v>98</v>
      </c>
      <c r="C8" s="28" t="s">
        <v>181</v>
      </c>
      <c r="D8" s="348" t="s">
        <v>182</v>
      </c>
      <c r="E8" s="349" t="s">
        <v>13</v>
      </c>
      <c r="F8" s="350" t="s">
        <v>11</v>
      </c>
      <c r="G8" s="366" t="s">
        <v>119</v>
      </c>
      <c r="H8" s="33">
        <v>10</v>
      </c>
      <c r="I8" s="33">
        <v>5</v>
      </c>
      <c r="J8" s="33">
        <v>0</v>
      </c>
      <c r="K8" s="33">
        <v>20</v>
      </c>
      <c r="L8" s="33">
        <v>50</v>
      </c>
      <c r="M8" s="33">
        <v>5</v>
      </c>
      <c r="N8" s="33">
        <v>0</v>
      </c>
      <c r="O8" s="33">
        <v>5</v>
      </c>
      <c r="P8" s="33">
        <v>0</v>
      </c>
      <c r="Q8" s="352">
        <v>0</v>
      </c>
      <c r="R8" s="372">
        <v>0.017013888888888887</v>
      </c>
      <c r="S8" s="373">
        <v>0.021284722222222222</v>
      </c>
      <c r="T8" s="371">
        <v>0.004270833333333335</v>
      </c>
      <c r="U8" s="356">
        <v>0</v>
      </c>
      <c r="V8" s="357">
        <v>0</v>
      </c>
      <c r="W8" s="356">
        <v>95</v>
      </c>
      <c r="X8" s="355">
        <v>0.0010995370370370369</v>
      </c>
      <c r="Y8" s="355" t="s">
        <v>58</v>
      </c>
      <c r="Z8" s="355" t="s">
        <v>58</v>
      </c>
      <c r="AA8" s="355">
        <v>0.005370370370370372</v>
      </c>
      <c r="AB8" s="355">
        <v>0.005370370370370372</v>
      </c>
      <c r="AC8" s="384">
        <v>2</v>
      </c>
      <c r="AD8" s="347">
        <v>180</v>
      </c>
    </row>
    <row r="9" spans="1:30" ht="29.25" customHeight="1">
      <c r="A9" s="315">
        <v>3</v>
      </c>
      <c r="B9" s="314" t="s">
        <v>60</v>
      </c>
      <c r="C9" s="28" t="s">
        <v>177</v>
      </c>
      <c r="D9" s="348" t="s">
        <v>210</v>
      </c>
      <c r="E9" s="349" t="s">
        <v>12</v>
      </c>
      <c r="F9" s="350" t="s">
        <v>9</v>
      </c>
      <c r="G9" s="366" t="s">
        <v>119</v>
      </c>
      <c r="H9" s="33">
        <v>10</v>
      </c>
      <c r="I9" s="33">
        <v>20</v>
      </c>
      <c r="J9" s="33">
        <v>5</v>
      </c>
      <c r="K9" s="33">
        <v>50</v>
      </c>
      <c r="L9" s="33">
        <v>50</v>
      </c>
      <c r="M9" s="33">
        <v>50</v>
      </c>
      <c r="N9" s="33">
        <v>50</v>
      </c>
      <c r="O9" s="33">
        <v>5</v>
      </c>
      <c r="P9" s="33">
        <v>0</v>
      </c>
      <c r="Q9" s="352">
        <v>5</v>
      </c>
      <c r="R9" s="372">
        <v>0.001736111111111111</v>
      </c>
      <c r="S9" s="373">
        <v>0.005</v>
      </c>
      <c r="T9" s="371">
        <v>0.003263888888888889</v>
      </c>
      <c r="U9" s="356">
        <v>0</v>
      </c>
      <c r="V9" s="357">
        <v>0</v>
      </c>
      <c r="W9" s="356">
        <v>245</v>
      </c>
      <c r="X9" s="355">
        <v>0.002835648148148148</v>
      </c>
      <c r="Y9" s="355" t="s">
        <v>58</v>
      </c>
      <c r="Z9" s="355" t="s">
        <v>58</v>
      </c>
      <c r="AA9" s="355">
        <v>0.006099537037037037</v>
      </c>
      <c r="AB9" s="355">
        <v>0.006099537037037037</v>
      </c>
      <c r="AC9" s="384">
        <v>3</v>
      </c>
      <c r="AD9" s="347">
        <v>165</v>
      </c>
    </row>
    <row r="10" spans="1:30" ht="27.75" customHeight="1" thickBot="1">
      <c r="A10" s="299">
        <v>4</v>
      </c>
      <c r="B10" s="306" t="s">
        <v>225</v>
      </c>
      <c r="C10" s="59"/>
      <c r="D10" s="358" t="s">
        <v>272</v>
      </c>
      <c r="E10" s="359" t="s">
        <v>223</v>
      </c>
      <c r="F10" s="368" t="s">
        <v>11</v>
      </c>
      <c r="G10" s="97"/>
      <c r="H10" s="61">
        <v>5</v>
      </c>
      <c r="I10" s="61">
        <v>20</v>
      </c>
      <c r="J10" s="61">
        <v>5</v>
      </c>
      <c r="K10" s="61">
        <v>50</v>
      </c>
      <c r="L10" s="61">
        <v>50</v>
      </c>
      <c r="M10" s="61">
        <v>50</v>
      </c>
      <c r="N10" s="61">
        <v>20</v>
      </c>
      <c r="O10" s="61">
        <v>5</v>
      </c>
      <c r="P10" s="61">
        <v>5</v>
      </c>
      <c r="Q10" s="76">
        <v>10</v>
      </c>
      <c r="R10" s="171">
        <v>0.004861111111111111</v>
      </c>
      <c r="S10" s="172">
        <v>0.008518518518518519</v>
      </c>
      <c r="T10" s="179">
        <f>S10-R10</f>
        <v>0.003657407407407408</v>
      </c>
      <c r="U10" s="304">
        <v>0</v>
      </c>
      <c r="V10" s="63">
        <v>0</v>
      </c>
      <c r="W10" s="304">
        <f>SUM(H10:Q10)</f>
        <v>220</v>
      </c>
      <c r="X10" s="303">
        <f>TIME(0,0,W10)</f>
        <v>0.002546296296296296</v>
      </c>
      <c r="Y10" s="303" t="s">
        <v>58</v>
      </c>
      <c r="Z10" s="303" t="s">
        <v>58</v>
      </c>
      <c r="AA10" s="303">
        <f>T10+X10</f>
        <v>0.006203703703703704</v>
      </c>
      <c r="AB10" s="303">
        <f>AA10</f>
        <v>0.006203703703703704</v>
      </c>
      <c r="AC10" s="310">
        <v>4</v>
      </c>
      <c r="AD10" s="312">
        <v>150</v>
      </c>
    </row>
    <row r="11" spans="1:29" ht="17.25" customHeight="1" outlineLevel="1">
      <c r="A11" s="523" t="s">
        <v>143</v>
      </c>
      <c r="B11" s="523"/>
      <c r="C11" s="523"/>
      <c r="D11" s="523"/>
      <c r="E11" s="523"/>
      <c r="F11" s="123"/>
      <c r="G11" s="126"/>
      <c r="AC11" s="128">
        <v>1</v>
      </c>
    </row>
    <row r="12" spans="1:29" ht="17.25" customHeight="1" outlineLevel="1">
      <c r="A12" s="311"/>
      <c r="B12" s="311"/>
      <c r="C12" s="311"/>
      <c r="D12" s="311"/>
      <c r="E12" s="311"/>
      <c r="F12" s="123"/>
      <c r="G12" s="126"/>
      <c r="AC12" s="128"/>
    </row>
    <row r="13" spans="1:30" s="142" customFormat="1" ht="29.25" customHeight="1" outlineLevel="1">
      <c r="A13" s="130" t="s">
        <v>144</v>
      </c>
      <c r="B13" s="131"/>
      <c r="C13" s="132"/>
      <c r="D13" s="132"/>
      <c r="E13" s="133"/>
      <c r="F13" s="132"/>
      <c r="G13" s="126"/>
      <c r="H13" s="134"/>
      <c r="I13" s="135"/>
      <c r="J13" s="134"/>
      <c r="K13" s="135"/>
      <c r="L13" s="135"/>
      <c r="M13" s="135"/>
      <c r="N13" s="135"/>
      <c r="O13" s="135"/>
      <c r="P13" s="135"/>
      <c r="Q13" s="135"/>
      <c r="R13" s="136"/>
      <c r="S13" s="136"/>
      <c r="T13" s="137"/>
      <c r="U13" s="138"/>
      <c r="V13" s="135"/>
      <c r="W13" s="139"/>
      <c r="X13" s="136"/>
      <c r="Y13" s="136"/>
      <c r="Z13" s="136"/>
      <c r="AA13" s="135"/>
      <c r="AB13" s="140"/>
      <c r="AC13" s="141"/>
      <c r="AD13" s="143"/>
    </row>
    <row r="14" spans="1:30" s="142" customFormat="1" ht="29.25" customHeight="1" outlineLevel="1">
      <c r="A14" s="130" t="s">
        <v>145</v>
      </c>
      <c r="B14" s="145"/>
      <c r="D14" s="146"/>
      <c r="G14" s="113"/>
      <c r="H14" s="114"/>
      <c r="J14" s="114"/>
      <c r="R14" s="144"/>
      <c r="S14" s="144"/>
      <c r="T14" s="144"/>
      <c r="U14" s="141"/>
      <c r="W14" s="141"/>
      <c r="X14" s="144"/>
      <c r="Y14" s="144"/>
      <c r="Z14" s="144"/>
      <c r="AC14" s="141"/>
      <c r="AD14" s="143"/>
    </row>
    <row r="15" spans="1:7" ht="29.25" customHeight="1">
      <c r="A15" s="147"/>
      <c r="B15" s="111"/>
      <c r="C15" s="107"/>
      <c r="D15" s="112"/>
      <c r="F15" s="107"/>
      <c r="G15" s="113"/>
    </row>
  </sheetData>
  <sheetProtection sheet="1" objects="1" scenarios="1"/>
  <mergeCells count="16">
    <mergeCell ref="A11:E11"/>
    <mergeCell ref="A1:AD1"/>
    <mergeCell ref="A2:AD2"/>
    <mergeCell ref="A4:AD4"/>
    <mergeCell ref="A5:A6"/>
    <mergeCell ref="B5:B6"/>
    <mergeCell ref="C5:C6"/>
    <mergeCell ref="D5:D6"/>
    <mergeCell ref="E5:E6"/>
    <mergeCell ref="F5:F6"/>
    <mergeCell ref="G5:G6"/>
    <mergeCell ref="H5:Q5"/>
    <mergeCell ref="R5:R6"/>
    <mergeCell ref="S5:S6"/>
    <mergeCell ref="T5:AC5"/>
    <mergeCell ref="AD5:AD6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7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G19"/>
  <sheetViews>
    <sheetView view="pageBreakPreview" zoomScale="60" zoomScaleNormal="75" zoomScalePageLayoutView="0" workbookViewId="0" topLeftCell="A1">
      <selection activeCell="E9" sqref="E9"/>
    </sheetView>
  </sheetViews>
  <sheetFormatPr defaultColWidth="9.140625" defaultRowHeight="15" outlineLevelRow="1" outlineLevelCol="1"/>
  <cols>
    <col min="1" max="1" width="4.28125" style="107" customWidth="1"/>
    <col min="2" max="2" width="5.57421875" style="148" customWidth="1"/>
    <col min="3" max="3" width="10.140625" style="112" hidden="1" customWidth="1"/>
    <col min="4" max="4" width="33.57421875" style="121" customWidth="1"/>
    <col min="5" max="5" width="18.28125" style="107" customWidth="1" outlineLevel="1"/>
    <col min="6" max="6" width="18.28125" style="112" customWidth="1" outlineLevel="1"/>
    <col min="7" max="7" width="10.7109375" style="121" hidden="1" customWidth="1" outlineLevel="1"/>
    <col min="8" max="8" width="3.7109375" style="107" customWidth="1" collapsed="1"/>
    <col min="9" max="17" width="3.7109375" style="107" customWidth="1"/>
    <col min="18" max="18" width="9.00390625" style="109" customWidth="1"/>
    <col min="19" max="19" width="9.8515625" style="109" customWidth="1"/>
    <col min="20" max="20" width="9.7109375" style="115" customWidth="1"/>
    <col min="21" max="21" width="4.28125" style="108" hidden="1" customWidth="1"/>
    <col min="22" max="22" width="6.57421875" style="107" hidden="1" customWidth="1" outlineLevel="1"/>
    <col min="23" max="23" width="6.57421875" style="116" customWidth="1" outlineLevel="1"/>
    <col min="24" max="24" width="8.28125" style="109" customWidth="1" outlineLevel="1"/>
    <col min="25" max="25" width="8.00390625" style="109" hidden="1" customWidth="1" outlineLevel="1"/>
    <col min="26" max="26" width="7.8515625" style="109" hidden="1" customWidth="1" outlineLevel="1"/>
    <col min="27" max="27" width="11.140625" style="107" customWidth="1" outlineLevel="1"/>
    <col min="28" max="28" width="11.8515625" style="127" customWidth="1"/>
    <col min="29" max="29" width="4.8515625" style="118" customWidth="1"/>
    <col min="30" max="30" width="9.421875" style="118" customWidth="1"/>
    <col min="31" max="31" width="5.57421875" style="118" customWidth="1"/>
    <col min="32" max="32" width="7.421875" style="107" customWidth="1"/>
    <col min="33" max="230" width="9.140625" style="107" customWidth="1"/>
    <col min="231" max="231" width="4.28125" style="107" customWidth="1"/>
    <col min="232" max="232" width="6.421875" style="107" customWidth="1"/>
    <col min="233" max="233" width="10.140625" style="107" customWidth="1"/>
    <col min="234" max="234" width="33.57421875" style="107" customWidth="1"/>
    <col min="235" max="235" width="41.421875" style="107" customWidth="1"/>
    <col min="236" max="236" width="28.00390625" style="107" customWidth="1"/>
    <col min="237" max="237" width="10.7109375" style="107" customWidth="1"/>
    <col min="238" max="247" width="4.7109375" style="107" customWidth="1"/>
    <col min="248" max="248" width="9.00390625" style="107" customWidth="1"/>
    <col min="249" max="249" width="9.57421875" style="107" customWidth="1"/>
    <col min="250" max="250" width="13.421875" style="107" bestFit="1" customWidth="1"/>
    <col min="251" max="251" width="4.28125" style="107" customWidth="1"/>
    <col min="252" max="253" width="6.57421875" style="107" customWidth="1"/>
    <col min="254" max="254" width="8.28125" style="107" customWidth="1"/>
    <col min="255" max="255" width="8.00390625" style="107" customWidth="1"/>
    <col min="256" max="16384" width="7.8515625" style="107" customWidth="1"/>
  </cols>
  <sheetData>
    <row r="1" spans="1:32" ht="15">
      <c r="A1" s="697" t="s">
        <v>166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</row>
    <row r="2" spans="1:32" ht="24" thickBot="1">
      <c r="A2" s="726" t="s">
        <v>34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  <c r="Y2" s="726"/>
      <c r="Z2" s="726"/>
      <c r="AA2" s="726"/>
      <c r="AB2" s="726"/>
      <c r="AC2" s="726"/>
      <c r="AD2" s="726"/>
      <c r="AE2" s="726"/>
      <c r="AF2" s="726"/>
    </row>
    <row r="3" spans="1:32" ht="13.5" thickTop="1">
      <c r="A3" s="110" t="s">
        <v>35</v>
      </c>
      <c r="B3" s="111"/>
      <c r="C3" s="107"/>
      <c r="D3" s="112"/>
      <c r="E3" s="110"/>
      <c r="F3" s="107"/>
      <c r="G3" s="113"/>
      <c r="H3" s="114"/>
      <c r="J3" s="114"/>
      <c r="AB3" s="117"/>
      <c r="AF3" s="120" t="s">
        <v>36</v>
      </c>
    </row>
    <row r="4" spans="1:32" ht="60" customHeight="1" thickBot="1">
      <c r="A4" s="700" t="s">
        <v>280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  <c r="W4" s="700"/>
      <c r="X4" s="700"/>
      <c r="Y4" s="700"/>
      <c r="Z4" s="700"/>
      <c r="AA4" s="700"/>
      <c r="AB4" s="700"/>
      <c r="AC4" s="700"/>
      <c r="AD4" s="700"/>
      <c r="AE4" s="700"/>
      <c r="AF4" s="700"/>
    </row>
    <row r="5" spans="1:32" ht="15" customHeight="1">
      <c r="A5" s="701" t="s">
        <v>2</v>
      </c>
      <c r="B5" s="703" t="s">
        <v>114</v>
      </c>
      <c r="C5" s="705" t="s">
        <v>115</v>
      </c>
      <c r="D5" s="707" t="s">
        <v>167</v>
      </c>
      <c r="E5" s="709" t="s">
        <v>3</v>
      </c>
      <c r="F5" s="711" t="s">
        <v>5</v>
      </c>
      <c r="G5" s="713" t="s">
        <v>41</v>
      </c>
      <c r="H5" s="707" t="s">
        <v>271</v>
      </c>
      <c r="I5" s="707"/>
      <c r="J5" s="707"/>
      <c r="K5" s="707"/>
      <c r="L5" s="707"/>
      <c r="M5" s="707"/>
      <c r="N5" s="707"/>
      <c r="O5" s="707"/>
      <c r="P5" s="707"/>
      <c r="Q5" s="715"/>
      <c r="R5" s="716" t="s">
        <v>16</v>
      </c>
      <c r="S5" s="718" t="s">
        <v>18</v>
      </c>
      <c r="T5" s="723" t="s">
        <v>25</v>
      </c>
      <c r="U5" s="707"/>
      <c r="V5" s="707"/>
      <c r="W5" s="707"/>
      <c r="X5" s="707"/>
      <c r="Y5" s="707"/>
      <c r="Z5" s="707"/>
      <c r="AA5" s="707"/>
      <c r="AB5" s="707"/>
      <c r="AC5" s="707"/>
      <c r="AD5" s="707"/>
      <c r="AE5" s="715"/>
      <c r="AF5" s="724" t="s">
        <v>27</v>
      </c>
    </row>
    <row r="6" spans="1:32" ht="118.5" customHeight="1" thickBot="1">
      <c r="A6" s="702"/>
      <c r="B6" s="704"/>
      <c r="C6" s="706"/>
      <c r="D6" s="708"/>
      <c r="E6" s="710"/>
      <c r="F6" s="712"/>
      <c r="G6" s="714"/>
      <c r="H6" s="362" t="s">
        <v>168</v>
      </c>
      <c r="I6" s="362" t="s">
        <v>169</v>
      </c>
      <c r="J6" s="362" t="s">
        <v>170</v>
      </c>
      <c r="K6" s="362" t="s">
        <v>171</v>
      </c>
      <c r="L6" s="362" t="s">
        <v>172</v>
      </c>
      <c r="M6" s="362" t="s">
        <v>173</v>
      </c>
      <c r="N6" s="362" t="s">
        <v>174</v>
      </c>
      <c r="O6" s="362" t="s">
        <v>175</v>
      </c>
      <c r="P6" s="362" t="s">
        <v>176</v>
      </c>
      <c r="Q6" s="369" t="s">
        <v>47</v>
      </c>
      <c r="R6" s="717"/>
      <c r="S6" s="719"/>
      <c r="T6" s="370" t="s">
        <v>49</v>
      </c>
      <c r="U6" s="364" t="s">
        <v>50</v>
      </c>
      <c r="V6" s="365" t="s">
        <v>51</v>
      </c>
      <c r="W6" s="364" t="s">
        <v>206</v>
      </c>
      <c r="X6" s="363" t="s">
        <v>28</v>
      </c>
      <c r="Y6" s="363" t="s">
        <v>53</v>
      </c>
      <c r="Z6" s="363" t="s">
        <v>54</v>
      </c>
      <c r="AA6" s="363" t="s">
        <v>207</v>
      </c>
      <c r="AB6" s="365" t="s">
        <v>25</v>
      </c>
      <c r="AC6" s="364" t="s">
        <v>26</v>
      </c>
      <c r="AD6" s="365" t="s">
        <v>55</v>
      </c>
      <c r="AE6" s="385" t="s">
        <v>56</v>
      </c>
      <c r="AF6" s="725" t="s">
        <v>42</v>
      </c>
    </row>
    <row r="7" spans="1:32" ht="27.75" customHeight="1">
      <c r="A7" s="298">
        <v>1</v>
      </c>
      <c r="B7" s="307" t="s">
        <v>76</v>
      </c>
      <c r="C7" s="64" t="s">
        <v>199</v>
      </c>
      <c r="D7" s="360" t="s">
        <v>215</v>
      </c>
      <c r="E7" s="361" t="s">
        <v>10</v>
      </c>
      <c r="F7" s="367" t="s">
        <v>11</v>
      </c>
      <c r="G7" s="278" t="s">
        <v>119</v>
      </c>
      <c r="H7" s="29">
        <v>0</v>
      </c>
      <c r="I7" s="29">
        <v>0</v>
      </c>
      <c r="J7" s="29">
        <v>5</v>
      </c>
      <c r="K7" s="29">
        <v>5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30">
        <v>0</v>
      </c>
      <c r="R7" s="31">
        <v>0.008333333333333333</v>
      </c>
      <c r="S7" s="180">
        <v>0.01099537037037037</v>
      </c>
      <c r="T7" s="32">
        <v>0.0026620370370370374</v>
      </c>
      <c r="U7" s="305">
        <v>0</v>
      </c>
      <c r="V7" s="66">
        <v>0</v>
      </c>
      <c r="W7" s="305">
        <v>10</v>
      </c>
      <c r="X7" s="300">
        <v>0.00011574074074074073</v>
      </c>
      <c r="Y7" s="300" t="s">
        <v>58</v>
      </c>
      <c r="Z7" s="300" t="s">
        <v>58</v>
      </c>
      <c r="AA7" s="300">
        <v>0.0027777777777777783</v>
      </c>
      <c r="AB7" s="300">
        <v>0.0027777777777777783</v>
      </c>
      <c r="AC7" s="305">
        <v>1</v>
      </c>
      <c r="AD7" s="301">
        <f>AB7/$AB$7*100%</f>
        <v>1</v>
      </c>
      <c r="AE7" s="309" t="s">
        <v>63</v>
      </c>
      <c r="AF7" s="313">
        <v>200</v>
      </c>
    </row>
    <row r="8" spans="1:32" ht="27.75" customHeight="1">
      <c r="A8" s="315">
        <v>2</v>
      </c>
      <c r="B8" s="314" t="s">
        <v>66</v>
      </c>
      <c r="C8" s="28" t="s">
        <v>201</v>
      </c>
      <c r="D8" s="348" t="s">
        <v>216</v>
      </c>
      <c r="E8" s="349" t="s">
        <v>10</v>
      </c>
      <c r="F8" s="350" t="s">
        <v>11</v>
      </c>
      <c r="G8" s="366" t="s">
        <v>119</v>
      </c>
      <c r="H8" s="33">
        <v>5</v>
      </c>
      <c r="I8" s="33">
        <v>5</v>
      </c>
      <c r="J8" s="33">
        <v>5</v>
      </c>
      <c r="K8" s="33">
        <v>5</v>
      </c>
      <c r="L8" s="33">
        <v>5</v>
      </c>
      <c r="M8" s="33">
        <v>0</v>
      </c>
      <c r="N8" s="33">
        <v>0</v>
      </c>
      <c r="O8" s="33">
        <v>5</v>
      </c>
      <c r="P8" s="33">
        <v>5</v>
      </c>
      <c r="Q8" s="352">
        <v>0</v>
      </c>
      <c r="R8" s="372">
        <v>0.030555555555555555</v>
      </c>
      <c r="S8" s="373">
        <v>0.033854166666666664</v>
      </c>
      <c r="T8" s="371">
        <v>0.00329861111111111</v>
      </c>
      <c r="U8" s="356">
        <v>0</v>
      </c>
      <c r="V8" s="357">
        <v>0</v>
      </c>
      <c r="W8" s="356">
        <v>35</v>
      </c>
      <c r="X8" s="355">
        <v>0.0004050925925925926</v>
      </c>
      <c r="Y8" s="355" t="s">
        <v>58</v>
      </c>
      <c r="Z8" s="355" t="s">
        <v>58</v>
      </c>
      <c r="AA8" s="355">
        <v>0.0037037037037037025</v>
      </c>
      <c r="AB8" s="355">
        <v>0.0037037037037037025</v>
      </c>
      <c r="AC8" s="356">
        <v>2</v>
      </c>
      <c r="AD8" s="382">
        <f aca="true" t="shared" si="0" ref="AD8:AD15">AB8/$AB$7*100%</f>
        <v>1.3333333333333326</v>
      </c>
      <c r="AE8" s="384" t="s">
        <v>87</v>
      </c>
      <c r="AF8" s="347">
        <v>180</v>
      </c>
    </row>
    <row r="9" spans="1:32" ht="27.75" customHeight="1">
      <c r="A9" s="315">
        <v>3</v>
      </c>
      <c r="B9" s="314" t="s">
        <v>197</v>
      </c>
      <c r="C9" s="28" t="s">
        <v>198</v>
      </c>
      <c r="D9" s="348" t="s">
        <v>278</v>
      </c>
      <c r="E9" s="349" t="s">
        <v>64</v>
      </c>
      <c r="F9" s="350" t="s">
        <v>65</v>
      </c>
      <c r="G9" s="366" t="s">
        <v>119</v>
      </c>
      <c r="H9" s="33">
        <v>5</v>
      </c>
      <c r="I9" s="33">
        <v>5</v>
      </c>
      <c r="J9" s="33">
        <v>5</v>
      </c>
      <c r="K9" s="33">
        <v>50</v>
      </c>
      <c r="L9" s="33">
        <v>5</v>
      </c>
      <c r="M9" s="33">
        <v>5</v>
      </c>
      <c r="N9" s="33">
        <v>0</v>
      </c>
      <c r="O9" s="33">
        <v>5</v>
      </c>
      <c r="P9" s="33">
        <v>0</v>
      </c>
      <c r="Q9" s="352">
        <v>0</v>
      </c>
      <c r="R9" s="372">
        <v>0.06319444444444444</v>
      </c>
      <c r="S9" s="373">
        <v>0.06619212962962963</v>
      </c>
      <c r="T9" s="371">
        <v>0.0029976851851851866</v>
      </c>
      <c r="U9" s="356">
        <v>0</v>
      </c>
      <c r="V9" s="357">
        <v>0</v>
      </c>
      <c r="W9" s="356">
        <v>80</v>
      </c>
      <c r="X9" s="355">
        <v>0.0009259259259259259</v>
      </c>
      <c r="Y9" s="355" t="s">
        <v>58</v>
      </c>
      <c r="Z9" s="355" t="s">
        <v>58</v>
      </c>
      <c r="AA9" s="355">
        <v>0.003923611111111112</v>
      </c>
      <c r="AB9" s="355">
        <v>0.003923611111111112</v>
      </c>
      <c r="AC9" s="356">
        <v>3</v>
      </c>
      <c r="AD9" s="382">
        <f t="shared" si="0"/>
        <v>1.4125</v>
      </c>
      <c r="AE9" s="384" t="s">
        <v>87</v>
      </c>
      <c r="AF9" s="347">
        <v>165</v>
      </c>
    </row>
    <row r="10" spans="1:32" ht="27.75" customHeight="1">
      <c r="A10" s="315">
        <v>4</v>
      </c>
      <c r="B10" s="314" t="s">
        <v>104</v>
      </c>
      <c r="C10" s="28" t="s">
        <v>194</v>
      </c>
      <c r="D10" s="348" t="s">
        <v>279</v>
      </c>
      <c r="E10" s="349" t="s">
        <v>13</v>
      </c>
      <c r="F10" s="350" t="s">
        <v>11</v>
      </c>
      <c r="G10" s="366" t="s">
        <v>119</v>
      </c>
      <c r="H10" s="33">
        <v>10</v>
      </c>
      <c r="I10" s="33">
        <v>30</v>
      </c>
      <c r="J10" s="33">
        <v>5</v>
      </c>
      <c r="K10" s="33">
        <v>50</v>
      </c>
      <c r="L10" s="33">
        <v>5</v>
      </c>
      <c r="M10" s="33">
        <v>5</v>
      </c>
      <c r="N10" s="33">
        <v>0</v>
      </c>
      <c r="O10" s="33">
        <v>5</v>
      </c>
      <c r="P10" s="33">
        <v>5</v>
      </c>
      <c r="Q10" s="352">
        <v>5</v>
      </c>
      <c r="R10" s="372">
        <v>0.05277777777777778</v>
      </c>
      <c r="S10" s="373">
        <v>0.056365740740740744</v>
      </c>
      <c r="T10" s="371">
        <v>0.0035879629629629664</v>
      </c>
      <c r="U10" s="356">
        <v>0</v>
      </c>
      <c r="V10" s="357">
        <v>0</v>
      </c>
      <c r="W10" s="356">
        <v>120</v>
      </c>
      <c r="X10" s="355">
        <v>0.0013888888888888887</v>
      </c>
      <c r="Y10" s="355" t="s">
        <v>58</v>
      </c>
      <c r="Z10" s="355" t="s">
        <v>58</v>
      </c>
      <c r="AA10" s="355">
        <v>0.0049768518518518556</v>
      </c>
      <c r="AB10" s="355">
        <v>0.0049768518518518556</v>
      </c>
      <c r="AC10" s="356">
        <v>4</v>
      </c>
      <c r="AD10" s="382">
        <f t="shared" si="0"/>
        <v>1.7916666666666676</v>
      </c>
      <c r="AE10" s="384"/>
      <c r="AF10" s="347">
        <v>150</v>
      </c>
    </row>
    <row r="11" spans="1:32" ht="27.75" customHeight="1">
      <c r="A11" s="315">
        <v>5</v>
      </c>
      <c r="B11" s="314" t="s">
        <v>59</v>
      </c>
      <c r="C11" s="28" t="s">
        <v>200</v>
      </c>
      <c r="D11" s="348" t="s">
        <v>277</v>
      </c>
      <c r="E11" s="349" t="s">
        <v>12</v>
      </c>
      <c r="F11" s="350" t="s">
        <v>9</v>
      </c>
      <c r="G11" s="366" t="s">
        <v>119</v>
      </c>
      <c r="H11" s="33">
        <v>20</v>
      </c>
      <c r="I11" s="33">
        <v>50</v>
      </c>
      <c r="J11" s="33">
        <v>5</v>
      </c>
      <c r="K11" s="33">
        <v>50</v>
      </c>
      <c r="L11" s="33">
        <v>20</v>
      </c>
      <c r="M11" s="33">
        <v>0</v>
      </c>
      <c r="N11" s="33">
        <v>0</v>
      </c>
      <c r="O11" s="33">
        <v>0</v>
      </c>
      <c r="P11" s="33">
        <v>0</v>
      </c>
      <c r="Q11" s="352">
        <v>5</v>
      </c>
      <c r="R11" s="372">
        <v>0.02638888888888889</v>
      </c>
      <c r="S11" s="373">
        <v>0.029687500000000002</v>
      </c>
      <c r="T11" s="371">
        <v>0.0032986111111111133</v>
      </c>
      <c r="U11" s="356">
        <v>0</v>
      </c>
      <c r="V11" s="357">
        <v>0</v>
      </c>
      <c r="W11" s="356">
        <v>150</v>
      </c>
      <c r="X11" s="355">
        <v>0.001736111111111111</v>
      </c>
      <c r="Y11" s="355" t="s">
        <v>58</v>
      </c>
      <c r="Z11" s="355" t="s">
        <v>58</v>
      </c>
      <c r="AA11" s="355">
        <v>0.005034722222222224</v>
      </c>
      <c r="AB11" s="355">
        <v>0.005034722222222224</v>
      </c>
      <c r="AC11" s="356">
        <v>5</v>
      </c>
      <c r="AD11" s="382">
        <f t="shared" si="0"/>
        <v>1.8125000000000004</v>
      </c>
      <c r="AE11" s="384"/>
      <c r="AF11" s="347">
        <v>140</v>
      </c>
    </row>
    <row r="12" spans="1:32" ht="27.75" customHeight="1">
      <c r="A12" s="315">
        <v>6</v>
      </c>
      <c r="B12" s="314" t="s">
        <v>202</v>
      </c>
      <c r="C12" s="28" t="s">
        <v>203</v>
      </c>
      <c r="D12" s="348" t="s">
        <v>204</v>
      </c>
      <c r="E12" s="349" t="s">
        <v>64</v>
      </c>
      <c r="F12" s="350" t="s">
        <v>65</v>
      </c>
      <c r="G12" s="366" t="s">
        <v>119</v>
      </c>
      <c r="H12" s="33">
        <v>10</v>
      </c>
      <c r="I12" s="33">
        <v>30</v>
      </c>
      <c r="J12" s="33">
        <v>5</v>
      </c>
      <c r="K12" s="33">
        <v>50</v>
      </c>
      <c r="L12" s="33">
        <v>5</v>
      </c>
      <c r="M12" s="33">
        <v>5</v>
      </c>
      <c r="N12" s="33">
        <v>50</v>
      </c>
      <c r="O12" s="33">
        <v>50</v>
      </c>
      <c r="P12" s="33">
        <v>5</v>
      </c>
      <c r="Q12" s="352">
        <v>5</v>
      </c>
      <c r="R12" s="372">
        <v>0.033680555555555554</v>
      </c>
      <c r="S12" s="373">
        <v>0.036423611111111115</v>
      </c>
      <c r="T12" s="371">
        <v>0.002743055555555561</v>
      </c>
      <c r="U12" s="356">
        <v>0</v>
      </c>
      <c r="V12" s="357">
        <v>0</v>
      </c>
      <c r="W12" s="356">
        <v>215</v>
      </c>
      <c r="X12" s="355">
        <v>0.0024884259259259256</v>
      </c>
      <c r="Y12" s="355" t="s">
        <v>58</v>
      </c>
      <c r="Z12" s="355" t="s">
        <v>58</v>
      </c>
      <c r="AA12" s="355">
        <v>0.005231481481481486</v>
      </c>
      <c r="AB12" s="355">
        <v>0.005231481481481486</v>
      </c>
      <c r="AC12" s="356">
        <v>6</v>
      </c>
      <c r="AD12" s="382">
        <f t="shared" si="0"/>
        <v>1.8833333333333346</v>
      </c>
      <c r="AE12" s="384"/>
      <c r="AF12" s="347">
        <v>130</v>
      </c>
    </row>
    <row r="13" spans="1:32" ht="27.75" customHeight="1">
      <c r="A13" s="315">
        <v>7</v>
      </c>
      <c r="B13" s="314" t="s">
        <v>121</v>
      </c>
      <c r="C13" s="28" t="s">
        <v>195</v>
      </c>
      <c r="D13" s="348" t="s">
        <v>196</v>
      </c>
      <c r="E13" s="349" t="s">
        <v>74</v>
      </c>
      <c r="F13" s="350" t="s">
        <v>19</v>
      </c>
      <c r="G13" s="366" t="s">
        <v>119</v>
      </c>
      <c r="H13" s="33">
        <v>10</v>
      </c>
      <c r="I13" s="33">
        <v>30</v>
      </c>
      <c r="J13" s="33">
        <v>5</v>
      </c>
      <c r="K13" s="33">
        <v>50</v>
      </c>
      <c r="L13" s="33">
        <v>50</v>
      </c>
      <c r="M13" s="33">
        <v>50</v>
      </c>
      <c r="N13" s="33">
        <v>0</v>
      </c>
      <c r="O13" s="33">
        <v>50</v>
      </c>
      <c r="P13" s="33">
        <v>5</v>
      </c>
      <c r="Q13" s="352">
        <v>5</v>
      </c>
      <c r="R13" s="372">
        <v>0.05659722222222222</v>
      </c>
      <c r="S13" s="373">
        <v>0.06077546296296296</v>
      </c>
      <c r="T13" s="371">
        <v>0.004178240740740739</v>
      </c>
      <c r="U13" s="356">
        <v>0</v>
      </c>
      <c r="V13" s="357">
        <v>0</v>
      </c>
      <c r="W13" s="356">
        <v>255</v>
      </c>
      <c r="X13" s="355">
        <v>0.002951388888888889</v>
      </c>
      <c r="Y13" s="355" t="s">
        <v>58</v>
      </c>
      <c r="Z13" s="355" t="s">
        <v>58</v>
      </c>
      <c r="AA13" s="355">
        <v>0.007129629629629628</v>
      </c>
      <c r="AB13" s="355">
        <v>0.007129629629629628</v>
      </c>
      <c r="AC13" s="356">
        <v>7</v>
      </c>
      <c r="AD13" s="382">
        <f t="shared" si="0"/>
        <v>2.5666666666666655</v>
      </c>
      <c r="AE13" s="384"/>
      <c r="AF13" s="347">
        <v>120</v>
      </c>
    </row>
    <row r="14" spans="1:32" ht="27.75" customHeight="1">
      <c r="A14" s="315">
        <v>8</v>
      </c>
      <c r="B14" s="314" t="s">
        <v>255</v>
      </c>
      <c r="C14" s="28"/>
      <c r="D14" s="348" t="s">
        <v>275</v>
      </c>
      <c r="E14" s="349" t="s">
        <v>221</v>
      </c>
      <c r="F14" s="350" t="s">
        <v>19</v>
      </c>
      <c r="G14" s="366"/>
      <c r="H14" s="33">
        <v>20</v>
      </c>
      <c r="I14" s="33">
        <v>10</v>
      </c>
      <c r="J14" s="33">
        <v>5</v>
      </c>
      <c r="K14" s="33">
        <v>50</v>
      </c>
      <c r="L14" s="33">
        <v>5</v>
      </c>
      <c r="M14" s="33">
        <v>5</v>
      </c>
      <c r="N14" s="33">
        <v>50</v>
      </c>
      <c r="O14" s="33">
        <v>50</v>
      </c>
      <c r="P14" s="33">
        <v>5</v>
      </c>
      <c r="Q14" s="352">
        <v>10</v>
      </c>
      <c r="R14" s="372">
        <v>0.02361111111111111</v>
      </c>
      <c r="S14" s="373">
        <v>0.02883101851851852</v>
      </c>
      <c r="T14" s="371">
        <f>S14-R14</f>
        <v>0.005219907407407409</v>
      </c>
      <c r="U14" s="356"/>
      <c r="V14" s="357"/>
      <c r="W14" s="356">
        <f>SUM(H14:Q14)</f>
        <v>210</v>
      </c>
      <c r="X14" s="355">
        <f>TIME(0,0,W14)</f>
        <v>0.0024305555555555556</v>
      </c>
      <c r="Y14" s="355"/>
      <c r="Z14" s="355"/>
      <c r="AA14" s="355">
        <f>T14+X14</f>
        <v>0.007650462962962965</v>
      </c>
      <c r="AB14" s="355">
        <f>AA14</f>
        <v>0.007650462962962965</v>
      </c>
      <c r="AC14" s="356">
        <v>8</v>
      </c>
      <c r="AD14" s="382">
        <f t="shared" si="0"/>
        <v>2.754166666666667</v>
      </c>
      <c r="AE14" s="384"/>
      <c r="AF14" s="347">
        <v>112</v>
      </c>
    </row>
    <row r="15" spans="1:32" ht="27.75" customHeight="1" thickBot="1">
      <c r="A15" s="299">
        <v>9</v>
      </c>
      <c r="B15" s="306" t="s">
        <v>250</v>
      </c>
      <c r="C15" s="59"/>
      <c r="D15" s="358" t="s">
        <v>276</v>
      </c>
      <c r="E15" s="359" t="s">
        <v>223</v>
      </c>
      <c r="F15" s="368" t="s">
        <v>11</v>
      </c>
      <c r="G15" s="97"/>
      <c r="H15" s="61">
        <v>5</v>
      </c>
      <c r="I15" s="61">
        <v>5</v>
      </c>
      <c r="J15" s="61">
        <v>0</v>
      </c>
      <c r="K15" s="61">
        <v>20</v>
      </c>
      <c r="L15" s="61">
        <v>50</v>
      </c>
      <c r="M15" s="61">
        <v>5</v>
      </c>
      <c r="N15" s="61">
        <v>0</v>
      </c>
      <c r="O15" s="61">
        <v>50</v>
      </c>
      <c r="P15" s="61">
        <v>0</v>
      </c>
      <c r="Q15" s="76">
        <v>0</v>
      </c>
      <c r="R15" s="171">
        <v>0.06666666666666667</v>
      </c>
      <c r="S15" s="172">
        <v>0.07291666666666667</v>
      </c>
      <c r="T15" s="179">
        <f>S15-R15</f>
        <v>0.0062500000000000056</v>
      </c>
      <c r="U15" s="304"/>
      <c r="V15" s="63"/>
      <c r="W15" s="304">
        <f>SUM(H15:Q15)</f>
        <v>135</v>
      </c>
      <c r="X15" s="303">
        <f>TIME(0,0,W15)</f>
        <v>0.0015624999999999999</v>
      </c>
      <c r="Y15" s="303"/>
      <c r="Z15" s="303"/>
      <c r="AA15" s="303">
        <f>T15+X15</f>
        <v>0.007812500000000005</v>
      </c>
      <c r="AB15" s="303">
        <f>AA15</f>
        <v>0.007812500000000005</v>
      </c>
      <c r="AC15" s="304">
        <v>9</v>
      </c>
      <c r="AD15" s="302">
        <f t="shared" si="0"/>
        <v>2.8125000000000013</v>
      </c>
      <c r="AE15" s="310"/>
      <c r="AF15" s="312">
        <v>106</v>
      </c>
    </row>
    <row r="16" spans="2:31" ht="12.75" outlineLevel="1">
      <c r="B16" s="122"/>
      <c r="C16" s="123"/>
      <c r="D16" s="124" t="s">
        <v>205</v>
      </c>
      <c r="E16" s="125">
        <v>52.4</v>
      </c>
      <c r="F16" s="123"/>
      <c r="G16" s="126"/>
      <c r="AA16" s="127"/>
      <c r="AB16" s="128">
        <v>1</v>
      </c>
      <c r="AC16" s="129"/>
      <c r="AD16" s="129"/>
      <c r="AE16" s="129"/>
    </row>
    <row r="17" spans="2:31" ht="12.75" outlineLevel="1">
      <c r="B17" s="122"/>
      <c r="C17" s="123"/>
      <c r="D17" s="124"/>
      <c r="E17" s="125"/>
      <c r="F17" s="123"/>
      <c r="G17" s="126"/>
      <c r="AA17" s="127"/>
      <c r="AB17" s="128"/>
      <c r="AC17" s="129"/>
      <c r="AD17" s="129"/>
      <c r="AE17" s="129"/>
    </row>
    <row r="18" spans="1:33" s="142" customFormat="1" ht="26.25" customHeight="1" outlineLevel="1">
      <c r="A18" s="130" t="s">
        <v>144</v>
      </c>
      <c r="B18" s="131"/>
      <c r="C18" s="132"/>
      <c r="D18" s="132"/>
      <c r="E18" s="133"/>
      <c r="F18" s="132"/>
      <c r="G18" s="126"/>
      <c r="H18" s="134"/>
      <c r="I18" s="135"/>
      <c r="J18" s="134"/>
      <c r="K18" s="135"/>
      <c r="L18" s="135"/>
      <c r="M18" s="135"/>
      <c r="N18" s="135"/>
      <c r="O18" s="135"/>
      <c r="P18" s="135"/>
      <c r="Q18" s="135"/>
      <c r="R18" s="136"/>
      <c r="S18" s="136"/>
      <c r="T18" s="137"/>
      <c r="U18" s="138"/>
      <c r="V18" s="135"/>
      <c r="W18" s="139"/>
      <c r="X18" s="136"/>
      <c r="Y18" s="136"/>
      <c r="Z18" s="136"/>
      <c r="AA18" s="140"/>
      <c r="AB18" s="141"/>
      <c r="AF18" s="143"/>
      <c r="AG18" s="143"/>
    </row>
    <row r="19" spans="1:33" s="142" customFormat="1" ht="27" customHeight="1" outlineLevel="1">
      <c r="A19" s="130" t="s">
        <v>145</v>
      </c>
      <c r="B19" s="145"/>
      <c r="D19" s="146"/>
      <c r="G19" s="113"/>
      <c r="H19" s="114"/>
      <c r="J19" s="114"/>
      <c r="R19" s="144"/>
      <c r="S19" s="144"/>
      <c r="T19" s="144"/>
      <c r="U19" s="141"/>
      <c r="W19" s="141"/>
      <c r="X19" s="144"/>
      <c r="Y19" s="144"/>
      <c r="Z19" s="144"/>
      <c r="AB19" s="141"/>
      <c r="AF19" s="143"/>
      <c r="AG19" s="143"/>
    </row>
  </sheetData>
  <sheetProtection sheet="1" objects="1" scenarios="1"/>
  <mergeCells count="15">
    <mergeCell ref="T5:AE5"/>
    <mergeCell ref="A1:AF1"/>
    <mergeCell ref="A2:AF2"/>
    <mergeCell ref="A4:AF4"/>
    <mergeCell ref="A5:A6"/>
    <mergeCell ref="B5:B6"/>
    <mergeCell ref="C5:C6"/>
    <mergeCell ref="D5:D6"/>
    <mergeCell ref="E5:E6"/>
    <mergeCell ref="F5:F6"/>
    <mergeCell ref="G5:G6"/>
    <mergeCell ref="H5:Q5"/>
    <mergeCell ref="R5:R6"/>
    <mergeCell ref="S5:S6"/>
    <mergeCell ref="AF5:AF6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6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D13"/>
  <sheetViews>
    <sheetView view="pageBreakPreview" zoomScale="60" zoomScaleNormal="75" zoomScalePageLayoutView="0" workbookViewId="0" topLeftCell="A1">
      <selection activeCell="Q22" sqref="Q22"/>
    </sheetView>
  </sheetViews>
  <sheetFormatPr defaultColWidth="9.140625" defaultRowHeight="15" outlineLevelRow="1" outlineLevelCol="1"/>
  <cols>
    <col min="1" max="1" width="4.28125" style="107" customWidth="1"/>
    <col min="2" max="2" width="5.57421875" style="148" customWidth="1"/>
    <col min="3" max="3" width="10.140625" style="112" hidden="1" customWidth="1"/>
    <col min="4" max="4" width="33.57421875" style="121" customWidth="1"/>
    <col min="5" max="5" width="18.28125" style="107" customWidth="1" outlineLevel="1"/>
    <col min="6" max="6" width="18.28125" style="112" customWidth="1" outlineLevel="1"/>
    <col min="7" max="7" width="10.7109375" style="121" hidden="1" customWidth="1" outlineLevel="1"/>
    <col min="8" max="8" width="3.7109375" style="107" customWidth="1" collapsed="1"/>
    <col min="9" max="17" width="3.7109375" style="107" customWidth="1"/>
    <col min="18" max="18" width="9.00390625" style="109" customWidth="1"/>
    <col min="19" max="19" width="9.57421875" style="109" customWidth="1"/>
    <col min="20" max="20" width="9.7109375" style="115" customWidth="1"/>
    <col min="21" max="21" width="4.28125" style="108" hidden="1" customWidth="1"/>
    <col min="22" max="22" width="6.57421875" style="107" hidden="1" customWidth="1" outlineLevel="1"/>
    <col min="23" max="23" width="6.57421875" style="116" customWidth="1" outlineLevel="1"/>
    <col min="24" max="24" width="8.28125" style="109" customWidth="1" outlineLevel="1"/>
    <col min="25" max="25" width="8.00390625" style="109" hidden="1" customWidth="1" outlineLevel="1"/>
    <col min="26" max="26" width="7.8515625" style="109" hidden="1" customWidth="1" outlineLevel="1"/>
    <col min="27" max="27" width="11.140625" style="107" customWidth="1" outlineLevel="1"/>
    <col min="28" max="28" width="11.8515625" style="127" customWidth="1"/>
    <col min="29" max="29" width="4.8515625" style="118" customWidth="1"/>
    <col min="30" max="30" width="7.421875" style="107" customWidth="1"/>
    <col min="31" max="228" width="9.140625" style="107" customWidth="1"/>
    <col min="229" max="229" width="4.28125" style="107" customWidth="1"/>
    <col min="230" max="230" width="6.421875" style="107" customWidth="1"/>
    <col min="231" max="231" width="10.140625" style="107" customWidth="1"/>
    <col min="232" max="232" width="33.57421875" style="107" customWidth="1"/>
    <col min="233" max="233" width="41.421875" style="107" customWidth="1"/>
    <col min="234" max="234" width="28.00390625" style="107" customWidth="1"/>
    <col min="235" max="235" width="10.7109375" style="107" customWidth="1"/>
    <col min="236" max="245" width="4.7109375" style="107" customWidth="1"/>
    <col min="246" max="246" width="9.00390625" style="107" customWidth="1"/>
    <col min="247" max="247" width="9.57421875" style="107" customWidth="1"/>
    <col min="248" max="248" width="13.421875" style="107" bestFit="1" customWidth="1"/>
    <col min="249" max="249" width="4.28125" style="107" customWidth="1"/>
    <col min="250" max="251" width="6.57421875" style="107" customWidth="1"/>
    <col min="252" max="252" width="8.28125" style="107" customWidth="1"/>
    <col min="253" max="253" width="8.00390625" style="107" customWidth="1"/>
    <col min="254" max="254" width="7.8515625" style="107" customWidth="1"/>
    <col min="255" max="255" width="8.421875" style="107" customWidth="1"/>
    <col min="256" max="16384" width="11.140625" style="107" customWidth="1"/>
  </cols>
  <sheetData>
    <row r="1" spans="1:30" ht="15">
      <c r="A1" s="697" t="s">
        <v>166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</row>
    <row r="2" spans="1:30" ht="24" thickBot="1">
      <c r="A2" s="726" t="s">
        <v>146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  <c r="Y2" s="726"/>
      <c r="Z2" s="726"/>
      <c r="AA2" s="726"/>
      <c r="AB2" s="726"/>
      <c r="AC2" s="726"/>
      <c r="AD2" s="726"/>
    </row>
    <row r="3" spans="1:30" ht="13.5" thickTop="1">
      <c r="A3" s="110" t="s">
        <v>35</v>
      </c>
      <c r="B3" s="111"/>
      <c r="C3" s="107"/>
      <c r="D3" s="112"/>
      <c r="E3" s="110"/>
      <c r="F3" s="107"/>
      <c r="G3" s="113"/>
      <c r="H3" s="114"/>
      <c r="J3" s="114"/>
      <c r="AB3" s="117"/>
      <c r="AD3" s="120" t="s">
        <v>36</v>
      </c>
    </row>
    <row r="4" spans="1:30" ht="60" customHeight="1" thickBot="1">
      <c r="A4" s="700" t="s">
        <v>280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  <c r="W4" s="700"/>
      <c r="X4" s="700"/>
      <c r="Y4" s="700"/>
      <c r="Z4" s="700"/>
      <c r="AA4" s="700"/>
      <c r="AB4" s="700"/>
      <c r="AC4" s="700"/>
      <c r="AD4" s="700"/>
    </row>
    <row r="5" spans="1:30" ht="15" customHeight="1">
      <c r="A5" s="701" t="s">
        <v>2</v>
      </c>
      <c r="B5" s="703" t="s">
        <v>114</v>
      </c>
      <c r="C5" s="705" t="s">
        <v>115</v>
      </c>
      <c r="D5" s="707" t="s">
        <v>167</v>
      </c>
      <c r="E5" s="709" t="s">
        <v>3</v>
      </c>
      <c r="F5" s="711" t="s">
        <v>5</v>
      </c>
      <c r="G5" s="713" t="s">
        <v>41</v>
      </c>
      <c r="H5" s="707" t="s">
        <v>271</v>
      </c>
      <c r="I5" s="707"/>
      <c r="J5" s="707"/>
      <c r="K5" s="707"/>
      <c r="L5" s="707"/>
      <c r="M5" s="707"/>
      <c r="N5" s="707"/>
      <c r="O5" s="707"/>
      <c r="P5" s="707"/>
      <c r="Q5" s="715"/>
      <c r="R5" s="716" t="s">
        <v>16</v>
      </c>
      <c r="S5" s="718" t="s">
        <v>18</v>
      </c>
      <c r="T5" s="723" t="s">
        <v>25</v>
      </c>
      <c r="U5" s="707"/>
      <c r="V5" s="707"/>
      <c r="W5" s="707"/>
      <c r="X5" s="707"/>
      <c r="Y5" s="707"/>
      <c r="Z5" s="707"/>
      <c r="AA5" s="707"/>
      <c r="AB5" s="707"/>
      <c r="AC5" s="715"/>
      <c r="AD5" s="724" t="s">
        <v>27</v>
      </c>
    </row>
    <row r="6" spans="1:30" ht="118.5" customHeight="1" thickBot="1">
      <c r="A6" s="702"/>
      <c r="B6" s="704"/>
      <c r="C6" s="706"/>
      <c r="D6" s="708"/>
      <c r="E6" s="710"/>
      <c r="F6" s="712"/>
      <c r="G6" s="714"/>
      <c r="H6" s="362" t="s">
        <v>168</v>
      </c>
      <c r="I6" s="362" t="s">
        <v>169</v>
      </c>
      <c r="J6" s="362" t="s">
        <v>170</v>
      </c>
      <c r="K6" s="362" t="s">
        <v>171</v>
      </c>
      <c r="L6" s="362" t="s">
        <v>172</v>
      </c>
      <c r="M6" s="362" t="s">
        <v>173</v>
      </c>
      <c r="N6" s="362" t="s">
        <v>174</v>
      </c>
      <c r="O6" s="362" t="s">
        <v>175</v>
      </c>
      <c r="P6" s="362" t="s">
        <v>176</v>
      </c>
      <c r="Q6" s="369" t="s">
        <v>47</v>
      </c>
      <c r="R6" s="717"/>
      <c r="S6" s="719"/>
      <c r="T6" s="370" t="s">
        <v>49</v>
      </c>
      <c r="U6" s="364" t="s">
        <v>50</v>
      </c>
      <c r="V6" s="365" t="s">
        <v>51</v>
      </c>
      <c r="W6" s="364" t="s">
        <v>206</v>
      </c>
      <c r="X6" s="363" t="s">
        <v>28</v>
      </c>
      <c r="Y6" s="363" t="s">
        <v>53</v>
      </c>
      <c r="Z6" s="363" t="s">
        <v>54</v>
      </c>
      <c r="AA6" s="363" t="s">
        <v>207</v>
      </c>
      <c r="AB6" s="365" t="s">
        <v>25</v>
      </c>
      <c r="AC6" s="383" t="s">
        <v>26</v>
      </c>
      <c r="AD6" s="725" t="s">
        <v>42</v>
      </c>
    </row>
    <row r="7" spans="1:30" ht="27.75" customHeight="1">
      <c r="A7" s="298">
        <v>1</v>
      </c>
      <c r="B7" s="307" t="s">
        <v>104</v>
      </c>
      <c r="C7" s="64" t="s">
        <v>194</v>
      </c>
      <c r="D7" s="360" t="s">
        <v>279</v>
      </c>
      <c r="E7" s="361" t="s">
        <v>13</v>
      </c>
      <c r="F7" s="367" t="s">
        <v>11</v>
      </c>
      <c r="G7" s="278" t="s">
        <v>119</v>
      </c>
      <c r="H7" s="29">
        <v>10</v>
      </c>
      <c r="I7" s="29">
        <v>30</v>
      </c>
      <c r="J7" s="29">
        <v>5</v>
      </c>
      <c r="K7" s="29">
        <v>50</v>
      </c>
      <c r="L7" s="29">
        <v>5</v>
      </c>
      <c r="M7" s="29">
        <v>5</v>
      </c>
      <c r="N7" s="29">
        <v>0</v>
      </c>
      <c r="O7" s="29">
        <v>5</v>
      </c>
      <c r="P7" s="29">
        <v>5</v>
      </c>
      <c r="Q7" s="30">
        <v>5</v>
      </c>
      <c r="R7" s="31">
        <v>0.05277777777777778</v>
      </c>
      <c r="S7" s="180">
        <v>0.056365740740740744</v>
      </c>
      <c r="T7" s="32">
        <v>0.0035879629629629664</v>
      </c>
      <c r="U7" s="305">
        <v>0</v>
      </c>
      <c r="V7" s="66">
        <v>0</v>
      </c>
      <c r="W7" s="305">
        <v>120</v>
      </c>
      <c r="X7" s="300">
        <v>0.0013888888888888887</v>
      </c>
      <c r="Y7" s="300" t="s">
        <v>58</v>
      </c>
      <c r="Z7" s="300" t="s">
        <v>58</v>
      </c>
      <c r="AA7" s="300">
        <v>0.0049768518518518556</v>
      </c>
      <c r="AB7" s="300">
        <v>0.0049768518518518556</v>
      </c>
      <c r="AC7" s="309">
        <v>1</v>
      </c>
      <c r="AD7" s="313">
        <v>200</v>
      </c>
    </row>
    <row r="8" spans="1:30" ht="27.75" customHeight="1">
      <c r="A8" s="315">
        <v>2</v>
      </c>
      <c r="B8" s="314" t="s">
        <v>59</v>
      </c>
      <c r="C8" s="28" t="s">
        <v>200</v>
      </c>
      <c r="D8" s="348" t="s">
        <v>277</v>
      </c>
      <c r="E8" s="349" t="s">
        <v>12</v>
      </c>
      <c r="F8" s="350" t="s">
        <v>9</v>
      </c>
      <c r="G8" s="366" t="s">
        <v>119</v>
      </c>
      <c r="H8" s="33">
        <v>20</v>
      </c>
      <c r="I8" s="33">
        <v>50</v>
      </c>
      <c r="J8" s="33">
        <v>5</v>
      </c>
      <c r="K8" s="33">
        <v>50</v>
      </c>
      <c r="L8" s="33">
        <v>20</v>
      </c>
      <c r="M8" s="33">
        <v>0</v>
      </c>
      <c r="N8" s="33">
        <v>0</v>
      </c>
      <c r="O8" s="33">
        <v>0</v>
      </c>
      <c r="P8" s="33">
        <v>0</v>
      </c>
      <c r="Q8" s="352">
        <v>5</v>
      </c>
      <c r="R8" s="372">
        <v>0.02638888888888889</v>
      </c>
      <c r="S8" s="373">
        <v>0.029687500000000002</v>
      </c>
      <c r="T8" s="371">
        <v>0.0032986111111111133</v>
      </c>
      <c r="U8" s="356">
        <v>0</v>
      </c>
      <c r="V8" s="357">
        <v>0</v>
      </c>
      <c r="W8" s="356">
        <v>150</v>
      </c>
      <c r="X8" s="355">
        <v>0.001736111111111111</v>
      </c>
      <c r="Y8" s="355" t="s">
        <v>58</v>
      </c>
      <c r="Z8" s="355" t="s">
        <v>58</v>
      </c>
      <c r="AA8" s="355">
        <v>0.005034722222222224</v>
      </c>
      <c r="AB8" s="355">
        <v>0.005034722222222224</v>
      </c>
      <c r="AC8" s="384">
        <v>2</v>
      </c>
      <c r="AD8" s="347">
        <v>180</v>
      </c>
    </row>
    <row r="9" spans="1:30" ht="27.75" customHeight="1" thickBot="1">
      <c r="A9" s="299">
        <v>3</v>
      </c>
      <c r="B9" s="306" t="s">
        <v>250</v>
      </c>
      <c r="C9" s="59"/>
      <c r="D9" s="358" t="s">
        <v>276</v>
      </c>
      <c r="E9" s="359" t="s">
        <v>223</v>
      </c>
      <c r="F9" s="368" t="s">
        <v>11</v>
      </c>
      <c r="G9" s="97"/>
      <c r="H9" s="61">
        <v>5</v>
      </c>
      <c r="I9" s="61">
        <v>5</v>
      </c>
      <c r="J9" s="61">
        <v>0</v>
      </c>
      <c r="K9" s="61">
        <v>20</v>
      </c>
      <c r="L9" s="61">
        <v>50</v>
      </c>
      <c r="M9" s="61">
        <v>5</v>
      </c>
      <c r="N9" s="61">
        <v>0</v>
      </c>
      <c r="O9" s="61">
        <v>50</v>
      </c>
      <c r="P9" s="61">
        <v>0</v>
      </c>
      <c r="Q9" s="76">
        <v>0</v>
      </c>
      <c r="R9" s="171">
        <v>0.06666666666666667</v>
      </c>
      <c r="S9" s="172">
        <v>0.07291666666666667</v>
      </c>
      <c r="T9" s="179">
        <f>S9-R9</f>
        <v>0.0062500000000000056</v>
      </c>
      <c r="U9" s="304"/>
      <c r="V9" s="63"/>
      <c r="W9" s="304">
        <f>SUM(H9:Q9)</f>
        <v>135</v>
      </c>
      <c r="X9" s="303">
        <f>TIME(0,0,W9)</f>
        <v>0.0015624999999999999</v>
      </c>
      <c r="Y9" s="303"/>
      <c r="Z9" s="303"/>
      <c r="AA9" s="303">
        <f>T9+X9</f>
        <v>0.007812500000000005</v>
      </c>
      <c r="AB9" s="303">
        <f>AA9</f>
        <v>0.007812500000000005</v>
      </c>
      <c r="AC9" s="310">
        <v>3</v>
      </c>
      <c r="AD9" s="312">
        <v>165</v>
      </c>
    </row>
    <row r="10" spans="1:29" ht="17.25" customHeight="1" outlineLevel="1">
      <c r="A10" s="523" t="s">
        <v>143</v>
      </c>
      <c r="B10" s="523"/>
      <c r="C10" s="523"/>
      <c r="D10" s="523"/>
      <c r="E10" s="523"/>
      <c r="F10" s="123"/>
      <c r="G10" s="126"/>
      <c r="AC10" s="128">
        <v>1</v>
      </c>
    </row>
    <row r="11" spans="1:29" ht="17.25" customHeight="1" outlineLevel="1">
      <c r="A11" s="311"/>
      <c r="B11" s="311"/>
      <c r="C11" s="311"/>
      <c r="D11" s="311"/>
      <c r="E11" s="311"/>
      <c r="F11" s="123"/>
      <c r="G11" s="126"/>
      <c r="AC11" s="128"/>
    </row>
    <row r="12" spans="1:29" s="142" customFormat="1" ht="29.25" customHeight="1" outlineLevel="1">
      <c r="A12" s="130" t="s">
        <v>144</v>
      </c>
      <c r="B12" s="131"/>
      <c r="C12" s="132"/>
      <c r="D12" s="132"/>
      <c r="E12" s="133"/>
      <c r="F12" s="132"/>
      <c r="G12" s="126"/>
      <c r="H12" s="134"/>
      <c r="I12" s="135"/>
      <c r="J12" s="134"/>
      <c r="K12" s="135"/>
      <c r="L12" s="135"/>
      <c r="M12" s="135"/>
      <c r="N12" s="135"/>
      <c r="O12" s="135"/>
      <c r="P12" s="135"/>
      <c r="Q12" s="135"/>
      <c r="R12" s="136"/>
      <c r="S12" s="136"/>
      <c r="T12" s="137"/>
      <c r="U12" s="138"/>
      <c r="V12" s="135"/>
      <c r="W12" s="139"/>
      <c r="X12" s="136"/>
      <c r="Y12" s="136"/>
      <c r="Z12" s="136"/>
      <c r="AA12" s="135"/>
      <c r="AB12" s="140"/>
      <c r="AC12" s="141"/>
    </row>
    <row r="13" spans="1:29" s="142" customFormat="1" ht="29.25" customHeight="1" outlineLevel="1">
      <c r="A13" s="130" t="s">
        <v>145</v>
      </c>
      <c r="B13" s="145"/>
      <c r="D13" s="146"/>
      <c r="G13" s="113"/>
      <c r="H13" s="114"/>
      <c r="J13" s="114"/>
      <c r="R13" s="144"/>
      <c r="S13" s="144"/>
      <c r="T13" s="144"/>
      <c r="U13" s="141"/>
      <c r="W13" s="141"/>
      <c r="X13" s="144"/>
      <c r="Y13" s="144"/>
      <c r="Z13" s="144"/>
      <c r="AC13" s="141"/>
    </row>
  </sheetData>
  <sheetProtection sheet="1" objects="1" scenarios="1"/>
  <mergeCells count="16">
    <mergeCell ref="A10:E10"/>
    <mergeCell ref="A1:AD1"/>
    <mergeCell ref="A2:AD2"/>
    <mergeCell ref="A4:AD4"/>
    <mergeCell ref="T5:AC5"/>
    <mergeCell ref="AD5:AD6"/>
    <mergeCell ref="A5:A6"/>
    <mergeCell ref="B5:B6"/>
    <mergeCell ref="C5:C6"/>
    <mergeCell ref="D5:D6"/>
    <mergeCell ref="E5:E6"/>
    <mergeCell ref="F5:F6"/>
    <mergeCell ref="G5:G6"/>
    <mergeCell ref="H5:Q5"/>
    <mergeCell ref="R5:R6"/>
    <mergeCell ref="S5:S6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71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7"/>
  <sheetViews>
    <sheetView view="pageBreakPreview" zoomScale="60" zoomScaleNormal="75" zoomScalePageLayoutView="0" workbookViewId="0" topLeftCell="A1">
      <selection activeCell="S36" sqref="A1:IV65536"/>
    </sheetView>
  </sheetViews>
  <sheetFormatPr defaultColWidth="9.140625" defaultRowHeight="27.75" customHeight="1" outlineLevelCol="1"/>
  <cols>
    <col min="1" max="1" width="4.00390625" style="15" customWidth="1"/>
    <col min="2" max="2" width="5.28125" style="56" customWidth="1"/>
    <col min="3" max="3" width="10.140625" style="16" hidden="1" customWidth="1"/>
    <col min="4" max="4" width="16.140625" style="15" customWidth="1" outlineLevel="1"/>
    <col min="5" max="5" width="15.00390625" style="16" customWidth="1" outlineLevel="1"/>
    <col min="6" max="10" width="10.7109375" style="15" customWidth="1"/>
    <col min="11" max="11" width="11.8515625" style="20" customWidth="1"/>
    <col min="12" max="12" width="8.8515625" style="20" customWidth="1"/>
    <col min="13" max="13" width="7.8515625" style="21" customWidth="1"/>
    <col min="14" max="14" width="4.28125" style="22" hidden="1" customWidth="1"/>
    <col min="15" max="15" width="6.57421875" style="15" hidden="1" customWidth="1" outlineLevel="1"/>
    <col min="16" max="16" width="9.140625" style="15" customWidth="1" collapsed="1"/>
    <col min="17" max="16384" width="9.140625" style="15" customWidth="1"/>
  </cols>
  <sheetData>
    <row r="1" spans="1:15" ht="27.75" customHeight="1">
      <c r="A1" s="542" t="s">
        <v>33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102"/>
      <c r="O1" s="102"/>
    </row>
    <row r="2" spans="1:15" s="57" customFormat="1" ht="34.5" customHeight="1" thickBot="1">
      <c r="A2" s="494" t="s">
        <v>283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103"/>
      <c r="O2" s="103"/>
    </row>
    <row r="3" spans="1:13" ht="16.5" customHeight="1" thickTop="1">
      <c r="A3" s="14" t="s">
        <v>35</v>
      </c>
      <c r="B3" s="35"/>
      <c r="C3" s="15"/>
      <c r="D3" s="14"/>
      <c r="E3" s="15"/>
      <c r="F3" s="58"/>
      <c r="H3" s="58"/>
      <c r="M3" s="104" t="s">
        <v>36</v>
      </c>
    </row>
    <row r="4" spans="1:13" ht="16.5" customHeight="1">
      <c r="A4" s="14"/>
      <c r="B4" s="35"/>
      <c r="C4" s="15"/>
      <c r="D4" s="14"/>
      <c r="E4" s="15"/>
      <c r="F4" s="58"/>
      <c r="H4" s="58"/>
      <c r="M4" s="104"/>
    </row>
    <row r="5" spans="1:15" ht="27.75" customHeight="1">
      <c r="A5" s="524" t="s">
        <v>281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</row>
    <row r="6" spans="1:15" ht="10.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27.75" customHeight="1">
      <c r="A7" s="544" t="s">
        <v>2</v>
      </c>
      <c r="B7" s="546" t="s">
        <v>150</v>
      </c>
      <c r="C7" s="548" t="s">
        <v>115</v>
      </c>
      <c r="D7" s="552" t="s">
        <v>3</v>
      </c>
      <c r="E7" s="554" t="s">
        <v>5</v>
      </c>
      <c r="F7" s="512" t="s">
        <v>157</v>
      </c>
      <c r="G7" s="500"/>
      <c r="H7" s="500"/>
      <c r="I7" s="500"/>
      <c r="J7" s="500"/>
      <c r="K7" s="504"/>
      <c r="L7" s="731" t="s">
        <v>282</v>
      </c>
      <c r="M7" s="733" t="s">
        <v>26</v>
      </c>
      <c r="N7" s="90"/>
      <c r="O7" s="90"/>
    </row>
    <row r="8" spans="1:15" ht="33.75" customHeight="1" thickBot="1">
      <c r="A8" s="580"/>
      <c r="B8" s="581"/>
      <c r="C8" s="582"/>
      <c r="D8" s="584"/>
      <c r="E8" s="735"/>
      <c r="F8" s="389" t="s">
        <v>151</v>
      </c>
      <c r="G8" s="390" t="s">
        <v>152</v>
      </c>
      <c r="H8" s="390" t="s">
        <v>153</v>
      </c>
      <c r="I8" s="390" t="s">
        <v>154</v>
      </c>
      <c r="J8" s="387" t="s">
        <v>155</v>
      </c>
      <c r="K8" s="388" t="s">
        <v>156</v>
      </c>
      <c r="L8" s="732"/>
      <c r="M8" s="734"/>
      <c r="N8" s="91"/>
      <c r="O8" s="92"/>
    </row>
    <row r="9" spans="1:15" s="95" customFormat="1" ht="27.75" customHeight="1">
      <c r="A9" s="442">
        <v>1</v>
      </c>
      <c r="B9" s="472" t="s">
        <v>159</v>
      </c>
      <c r="C9" s="79"/>
      <c r="D9" s="445" t="s">
        <v>10</v>
      </c>
      <c r="E9" s="447" t="s">
        <v>20</v>
      </c>
      <c r="F9" s="105">
        <v>1</v>
      </c>
      <c r="G9" s="106">
        <v>1</v>
      </c>
      <c r="H9" s="106">
        <v>1</v>
      </c>
      <c r="I9" s="106">
        <v>2</v>
      </c>
      <c r="J9" s="106">
        <v>1</v>
      </c>
      <c r="K9" s="165">
        <v>1</v>
      </c>
      <c r="L9" s="727">
        <f>SUM(F10:K10)</f>
        <v>1180</v>
      </c>
      <c r="M9" s="515">
        <v>1</v>
      </c>
      <c r="N9" s="93"/>
      <c r="O9" s="94"/>
    </row>
    <row r="10" spans="1:15" s="95" customFormat="1" ht="27.75" customHeight="1" thickBot="1">
      <c r="A10" s="452"/>
      <c r="B10" s="483"/>
      <c r="C10" s="273"/>
      <c r="D10" s="479"/>
      <c r="E10" s="457"/>
      <c r="F10" s="391">
        <v>100</v>
      </c>
      <c r="G10" s="208">
        <v>100</v>
      </c>
      <c r="H10" s="208">
        <v>200</v>
      </c>
      <c r="I10" s="208">
        <v>180</v>
      </c>
      <c r="J10" s="208">
        <v>400</v>
      </c>
      <c r="K10" s="392">
        <v>200</v>
      </c>
      <c r="L10" s="730"/>
      <c r="M10" s="520"/>
      <c r="N10" s="93"/>
      <c r="O10" s="94"/>
    </row>
    <row r="11" spans="1:15" s="95" customFormat="1" ht="27.75" customHeight="1">
      <c r="A11" s="442">
        <v>2</v>
      </c>
      <c r="B11" s="472" t="s">
        <v>160</v>
      </c>
      <c r="C11" s="79"/>
      <c r="D11" s="445" t="s">
        <v>8</v>
      </c>
      <c r="E11" s="447" t="s">
        <v>9</v>
      </c>
      <c r="F11" s="105">
        <v>6</v>
      </c>
      <c r="G11" s="106">
        <v>6</v>
      </c>
      <c r="H11" s="106">
        <v>3</v>
      </c>
      <c r="I11" s="106">
        <v>3</v>
      </c>
      <c r="J11" s="106">
        <v>2</v>
      </c>
      <c r="K11" s="165">
        <v>1</v>
      </c>
      <c r="L11" s="727">
        <f>SUM(F12:K12)</f>
        <v>1040</v>
      </c>
      <c r="M11" s="515">
        <v>2</v>
      </c>
      <c r="N11" s="93"/>
      <c r="O11" s="94"/>
    </row>
    <row r="12" spans="1:15" s="95" customFormat="1" ht="27.75" customHeight="1" thickBot="1">
      <c r="A12" s="426"/>
      <c r="B12" s="473"/>
      <c r="C12" s="59"/>
      <c r="D12" s="446"/>
      <c r="E12" s="434"/>
      <c r="F12" s="100">
        <v>75</v>
      </c>
      <c r="G12" s="61">
        <v>75</v>
      </c>
      <c r="H12" s="61">
        <v>165</v>
      </c>
      <c r="I12" s="61">
        <v>165</v>
      </c>
      <c r="J12" s="61">
        <v>360</v>
      </c>
      <c r="K12" s="164">
        <v>200</v>
      </c>
      <c r="L12" s="728"/>
      <c r="M12" s="516"/>
      <c r="N12" s="93"/>
      <c r="O12" s="94"/>
    </row>
    <row r="13" spans="1:15" s="95" customFormat="1" ht="27.75" customHeight="1">
      <c r="A13" s="425">
        <v>3</v>
      </c>
      <c r="B13" s="482" t="s">
        <v>162</v>
      </c>
      <c r="C13" s="64"/>
      <c r="D13" s="478" t="s">
        <v>74</v>
      </c>
      <c r="E13" s="433" t="s">
        <v>19</v>
      </c>
      <c r="F13" s="98">
        <v>5</v>
      </c>
      <c r="G13" s="29">
        <v>7</v>
      </c>
      <c r="H13" s="29">
        <v>4</v>
      </c>
      <c r="I13" s="29">
        <v>5</v>
      </c>
      <c r="J13" s="29">
        <v>3</v>
      </c>
      <c r="K13" s="162">
        <v>4</v>
      </c>
      <c r="L13" s="729">
        <f>SUM(F14:K14)</f>
        <v>921</v>
      </c>
      <c r="M13" s="519">
        <v>3</v>
      </c>
      <c r="N13" s="93"/>
      <c r="O13" s="94"/>
    </row>
    <row r="14" spans="1:15" s="95" customFormat="1" ht="27.75" customHeight="1" thickBot="1">
      <c r="A14" s="452"/>
      <c r="B14" s="483"/>
      <c r="C14" s="273"/>
      <c r="D14" s="479"/>
      <c r="E14" s="457"/>
      <c r="F14" s="391">
        <v>79</v>
      </c>
      <c r="G14" s="208">
        <v>72</v>
      </c>
      <c r="H14" s="208">
        <v>150</v>
      </c>
      <c r="I14" s="208">
        <v>140</v>
      </c>
      <c r="J14" s="208">
        <v>330</v>
      </c>
      <c r="K14" s="392">
        <v>150</v>
      </c>
      <c r="L14" s="730"/>
      <c r="M14" s="520"/>
      <c r="N14" s="93"/>
      <c r="O14" s="94"/>
    </row>
    <row r="15" spans="1:15" s="95" customFormat="1" ht="27.75" customHeight="1">
      <c r="A15" s="442">
        <v>4</v>
      </c>
      <c r="B15" s="472" t="s">
        <v>163</v>
      </c>
      <c r="C15" s="79"/>
      <c r="D15" s="445" t="s">
        <v>13</v>
      </c>
      <c r="E15" s="447" t="s">
        <v>20</v>
      </c>
      <c r="F15" s="105">
        <v>10</v>
      </c>
      <c r="G15" s="106">
        <v>5</v>
      </c>
      <c r="H15" s="106">
        <v>5</v>
      </c>
      <c r="I15" s="106">
        <v>4</v>
      </c>
      <c r="J15" s="106">
        <v>4</v>
      </c>
      <c r="K15" s="165">
        <v>8</v>
      </c>
      <c r="L15" s="727">
        <f>SUM(F16:K16)</f>
        <v>844</v>
      </c>
      <c r="M15" s="515">
        <v>4</v>
      </c>
      <c r="N15" s="93"/>
      <c r="O15" s="94"/>
    </row>
    <row r="16" spans="1:15" s="95" customFormat="1" ht="27.75" customHeight="1" thickBot="1">
      <c r="A16" s="426"/>
      <c r="B16" s="473"/>
      <c r="C16" s="59"/>
      <c r="D16" s="446"/>
      <c r="E16" s="434"/>
      <c r="F16" s="100">
        <v>63</v>
      </c>
      <c r="G16" s="61">
        <v>79</v>
      </c>
      <c r="H16" s="61">
        <v>140</v>
      </c>
      <c r="I16" s="61">
        <v>150</v>
      </c>
      <c r="J16" s="61">
        <v>300</v>
      </c>
      <c r="K16" s="164">
        <v>112</v>
      </c>
      <c r="L16" s="728"/>
      <c r="M16" s="516"/>
      <c r="N16" s="93"/>
      <c r="O16" s="94"/>
    </row>
    <row r="17" spans="1:15" s="95" customFormat="1" ht="27.75" customHeight="1">
      <c r="A17" s="425">
        <v>5</v>
      </c>
      <c r="B17" s="482" t="s">
        <v>164</v>
      </c>
      <c r="C17" s="64"/>
      <c r="D17" s="478" t="s">
        <v>12</v>
      </c>
      <c r="E17" s="433" t="s">
        <v>9</v>
      </c>
      <c r="F17" s="98">
        <v>15</v>
      </c>
      <c r="G17" s="29">
        <v>3</v>
      </c>
      <c r="H17" s="29">
        <v>6</v>
      </c>
      <c r="I17" s="29">
        <v>7</v>
      </c>
      <c r="J17" s="29">
        <v>5</v>
      </c>
      <c r="K17" s="162">
        <v>11</v>
      </c>
      <c r="L17" s="729">
        <f>SUM(F18:K18)</f>
        <v>764</v>
      </c>
      <c r="M17" s="519">
        <v>5</v>
      </c>
      <c r="N17" s="93"/>
      <c r="O17" s="94"/>
    </row>
    <row r="18" spans="1:15" s="95" customFormat="1" ht="27.75" customHeight="1" thickBot="1">
      <c r="A18" s="452"/>
      <c r="B18" s="483"/>
      <c r="C18" s="273"/>
      <c r="D18" s="479"/>
      <c r="E18" s="457"/>
      <c r="F18" s="391">
        <v>48</v>
      </c>
      <c r="G18" s="208">
        <v>91</v>
      </c>
      <c r="H18" s="208">
        <v>130</v>
      </c>
      <c r="I18" s="208">
        <v>120</v>
      </c>
      <c r="J18" s="208">
        <v>280</v>
      </c>
      <c r="K18" s="392">
        <v>95</v>
      </c>
      <c r="L18" s="730"/>
      <c r="M18" s="520"/>
      <c r="N18" s="93"/>
      <c r="O18" s="94"/>
    </row>
    <row r="19" spans="1:13" ht="27.75" customHeight="1">
      <c r="A19" s="442">
        <v>6</v>
      </c>
      <c r="B19" s="472" t="s">
        <v>284</v>
      </c>
      <c r="C19" s="79"/>
      <c r="D19" s="445" t="s">
        <v>223</v>
      </c>
      <c r="E19" s="447" t="s">
        <v>20</v>
      </c>
      <c r="F19" s="105">
        <v>18</v>
      </c>
      <c r="G19" s="106">
        <v>9</v>
      </c>
      <c r="H19" s="106">
        <v>7</v>
      </c>
      <c r="I19" s="106">
        <v>8</v>
      </c>
      <c r="J19" s="106">
        <v>7</v>
      </c>
      <c r="K19" s="165">
        <v>9</v>
      </c>
      <c r="L19" s="727">
        <f>SUM(F20:K20)</f>
        <v>686</v>
      </c>
      <c r="M19" s="515">
        <v>6</v>
      </c>
    </row>
    <row r="20" spans="1:13" ht="27.75" customHeight="1" thickBot="1">
      <c r="A20" s="426"/>
      <c r="B20" s="473"/>
      <c r="C20" s="59"/>
      <c r="D20" s="446"/>
      <c r="E20" s="434"/>
      <c r="F20" s="100">
        <v>42</v>
      </c>
      <c r="G20" s="61">
        <v>66</v>
      </c>
      <c r="H20" s="61">
        <v>120</v>
      </c>
      <c r="I20" s="61">
        <v>112</v>
      </c>
      <c r="J20" s="61">
        <v>240</v>
      </c>
      <c r="K20" s="164">
        <v>106</v>
      </c>
      <c r="L20" s="728"/>
      <c r="M20" s="516"/>
    </row>
    <row r="21" spans="1:13" ht="27.75" customHeight="1">
      <c r="A21" s="425">
        <v>7</v>
      </c>
      <c r="B21" s="482" t="s">
        <v>285</v>
      </c>
      <c r="C21" s="64"/>
      <c r="D21" s="478" t="s">
        <v>221</v>
      </c>
      <c r="E21" s="433" t="s">
        <v>19</v>
      </c>
      <c r="F21" s="98">
        <v>17</v>
      </c>
      <c r="G21" s="29">
        <v>8</v>
      </c>
      <c r="H21" s="29">
        <v>8</v>
      </c>
      <c r="I21" s="29">
        <v>9</v>
      </c>
      <c r="J21" s="29">
        <v>7</v>
      </c>
      <c r="K21" s="162">
        <v>8</v>
      </c>
      <c r="L21" s="729">
        <f>SUM(F22:K22)</f>
        <v>683</v>
      </c>
      <c r="M21" s="519">
        <v>7</v>
      </c>
    </row>
    <row r="22" spans="1:13" ht="27.75" customHeight="1" thickBot="1">
      <c r="A22" s="452"/>
      <c r="B22" s="483"/>
      <c r="C22" s="273"/>
      <c r="D22" s="479"/>
      <c r="E22" s="457"/>
      <c r="F22" s="391">
        <v>44</v>
      </c>
      <c r="G22" s="208">
        <v>69</v>
      </c>
      <c r="H22" s="208">
        <v>112</v>
      </c>
      <c r="I22" s="208">
        <v>106</v>
      </c>
      <c r="J22" s="208">
        <v>240</v>
      </c>
      <c r="K22" s="392">
        <v>112</v>
      </c>
      <c r="L22" s="730"/>
      <c r="M22" s="520"/>
    </row>
    <row r="23" spans="1:15" s="95" customFormat="1" ht="27.75" customHeight="1">
      <c r="A23" s="442">
        <v>8</v>
      </c>
      <c r="B23" s="472" t="s">
        <v>161</v>
      </c>
      <c r="C23" s="79"/>
      <c r="D23" s="445" t="s">
        <v>64</v>
      </c>
      <c r="E23" s="447" t="s">
        <v>165</v>
      </c>
      <c r="F23" s="105">
        <v>9</v>
      </c>
      <c r="G23" s="106"/>
      <c r="H23" s="106"/>
      <c r="I23" s="106"/>
      <c r="J23" s="106"/>
      <c r="K23" s="165">
        <v>5</v>
      </c>
      <c r="L23" s="727">
        <f>SUM(F24:K24)</f>
        <v>206</v>
      </c>
      <c r="M23" s="515">
        <v>8</v>
      </c>
      <c r="N23" s="93"/>
      <c r="O23" s="94"/>
    </row>
    <row r="24" spans="1:15" s="95" customFormat="1" ht="27.75" customHeight="1" thickBot="1">
      <c r="A24" s="426"/>
      <c r="B24" s="473"/>
      <c r="C24" s="59"/>
      <c r="D24" s="446"/>
      <c r="E24" s="434"/>
      <c r="F24" s="100">
        <v>66</v>
      </c>
      <c r="G24" s="61"/>
      <c r="H24" s="61"/>
      <c r="I24" s="61"/>
      <c r="J24" s="61"/>
      <c r="K24" s="164">
        <v>140</v>
      </c>
      <c r="L24" s="728"/>
      <c r="M24" s="516"/>
      <c r="N24" s="93"/>
      <c r="O24" s="94"/>
    </row>
    <row r="25" spans="1:5" ht="27.75" customHeight="1">
      <c r="A25" s="73"/>
      <c r="B25" s="73"/>
      <c r="C25" s="73"/>
      <c r="D25" s="73"/>
      <c r="E25" s="37"/>
    </row>
    <row r="26" spans="1:15" s="52" customFormat="1" ht="27.75" customHeight="1">
      <c r="A26" s="42" t="s">
        <v>144</v>
      </c>
      <c r="B26" s="43"/>
      <c r="C26" s="44"/>
      <c r="D26" s="45"/>
      <c r="E26" s="44"/>
      <c r="F26" s="46"/>
      <c r="G26" s="47"/>
      <c r="H26" s="46"/>
      <c r="I26" s="47"/>
      <c r="J26" s="47"/>
      <c r="K26" s="48"/>
      <c r="L26" s="48"/>
      <c r="M26" s="49"/>
      <c r="N26" s="50"/>
      <c r="O26" s="47"/>
    </row>
    <row r="27" spans="1:14" s="52" customFormat="1" ht="27.75" customHeight="1">
      <c r="A27" s="42" t="s">
        <v>145</v>
      </c>
      <c r="B27" s="54"/>
      <c r="F27" s="19"/>
      <c r="H27" s="19"/>
      <c r="K27" s="53"/>
      <c r="L27" s="53"/>
      <c r="M27" s="53"/>
      <c r="N27" s="51"/>
    </row>
  </sheetData>
  <sheetProtection sheet="1" objects="1" scenarios="1"/>
  <mergeCells count="59">
    <mergeCell ref="L17:L18"/>
    <mergeCell ref="M9:M10"/>
    <mergeCell ref="M11:M12"/>
    <mergeCell ref="M23:M24"/>
    <mergeCell ref="M13:M14"/>
    <mergeCell ref="M15:M16"/>
    <mergeCell ref="M17:M18"/>
    <mergeCell ref="L9:L10"/>
    <mergeCell ref="L11:L12"/>
    <mergeCell ref="L23:L24"/>
    <mergeCell ref="L13:L14"/>
    <mergeCell ref="L15:L16"/>
    <mergeCell ref="A1:M1"/>
    <mergeCell ref="A2:M2"/>
    <mergeCell ref="F7:K7"/>
    <mergeCell ref="L7:L8"/>
    <mergeCell ref="M7:M8"/>
    <mergeCell ref="A5:O5"/>
    <mergeCell ref="A7:A8"/>
    <mergeCell ref="B7:B8"/>
    <mergeCell ref="C7:C8"/>
    <mergeCell ref="D7:D8"/>
    <mergeCell ref="E7:E8"/>
    <mergeCell ref="A23:A24"/>
    <mergeCell ref="B23:B24"/>
    <mergeCell ref="D23:D24"/>
    <mergeCell ref="E23:E24"/>
    <mergeCell ref="A19:A20"/>
    <mergeCell ref="B19:B20"/>
    <mergeCell ref="D19:D20"/>
    <mergeCell ref="E19:E20"/>
    <mergeCell ref="A11:A12"/>
    <mergeCell ref="B11:B12"/>
    <mergeCell ref="D11:D12"/>
    <mergeCell ref="E11:E12"/>
    <mergeCell ref="A9:A10"/>
    <mergeCell ref="B9:B10"/>
    <mergeCell ref="D9:D10"/>
    <mergeCell ref="E9:E10"/>
    <mergeCell ref="A17:A18"/>
    <mergeCell ref="B17:B18"/>
    <mergeCell ref="D17:D18"/>
    <mergeCell ref="E17:E18"/>
    <mergeCell ref="A13:A14"/>
    <mergeCell ref="B13:B14"/>
    <mergeCell ref="D13:D14"/>
    <mergeCell ref="E13:E14"/>
    <mergeCell ref="A15:A16"/>
    <mergeCell ref="B15:B16"/>
    <mergeCell ref="D15:D16"/>
    <mergeCell ref="E15:E16"/>
    <mergeCell ref="L19:L20"/>
    <mergeCell ref="M19:M20"/>
    <mergeCell ref="A21:A22"/>
    <mergeCell ref="B21:B22"/>
    <mergeCell ref="D21:D22"/>
    <mergeCell ref="E21:E22"/>
    <mergeCell ref="L21:L22"/>
    <mergeCell ref="M21:M22"/>
  </mergeCells>
  <printOptions/>
  <pageMargins left="0.7874015748031497" right="0.3937007874015748" top="0.5905511811023623" bottom="0.5905511811023623" header="0" footer="0"/>
  <pageSetup fitToHeight="1" fitToWidth="1" horizontalDpi="600" verticalDpi="600" orientation="portrait" paperSize="9" scale="7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8"/>
  <sheetViews>
    <sheetView view="pageBreakPreview" zoomScale="60" zoomScalePageLayoutView="0" workbookViewId="0" topLeftCell="A1">
      <selection activeCell="P15" sqref="P15"/>
    </sheetView>
  </sheetViews>
  <sheetFormatPr defaultColWidth="9.140625" defaultRowHeight="27.75" customHeight="1" outlineLevelCol="1"/>
  <cols>
    <col min="1" max="1" width="4.00390625" style="15" customWidth="1"/>
    <col min="2" max="2" width="5.28125" style="56" customWidth="1"/>
    <col min="3" max="3" width="10.140625" style="16" hidden="1" customWidth="1"/>
    <col min="4" max="4" width="16.140625" style="15" customWidth="1" outlineLevel="1"/>
    <col min="5" max="5" width="15.00390625" style="16" customWidth="1" outlineLevel="1"/>
    <col min="6" max="10" width="10.7109375" style="15" customWidth="1"/>
    <col min="11" max="11" width="11.8515625" style="20" customWidth="1"/>
    <col min="12" max="12" width="8.8515625" style="20" customWidth="1"/>
    <col min="13" max="13" width="7.8515625" style="21" customWidth="1"/>
    <col min="14" max="14" width="4.28125" style="22" hidden="1" customWidth="1"/>
    <col min="15" max="15" width="6.57421875" style="15" hidden="1" customWidth="1" outlineLevel="1"/>
    <col min="16" max="16" width="9.140625" style="15" customWidth="1" collapsed="1"/>
    <col min="17" max="16384" width="9.140625" style="15" customWidth="1"/>
  </cols>
  <sheetData>
    <row r="1" spans="1:15" ht="27.75" customHeight="1">
      <c r="A1" s="542" t="s">
        <v>33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102"/>
      <c r="O1" s="102"/>
    </row>
    <row r="2" spans="1:15" s="57" customFormat="1" ht="34.5" customHeight="1" thickBot="1">
      <c r="A2" s="494" t="s">
        <v>286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103"/>
      <c r="O2" s="103"/>
    </row>
    <row r="3" spans="1:13" ht="16.5" customHeight="1" thickTop="1">
      <c r="A3" s="14" t="s">
        <v>35</v>
      </c>
      <c r="B3" s="35"/>
      <c r="C3" s="15"/>
      <c r="D3" s="14"/>
      <c r="E3" s="15"/>
      <c r="F3" s="58"/>
      <c r="H3" s="58"/>
      <c r="M3" s="104" t="s">
        <v>36</v>
      </c>
    </row>
    <row r="4" spans="1:13" ht="16.5" customHeight="1">
      <c r="A4" s="14"/>
      <c r="B4" s="35"/>
      <c r="C4" s="15"/>
      <c r="D4" s="14"/>
      <c r="E4" s="15"/>
      <c r="F4" s="58"/>
      <c r="H4" s="58"/>
      <c r="M4" s="104"/>
    </row>
    <row r="5" spans="1:15" ht="27.75" customHeight="1">
      <c r="A5" s="524" t="s">
        <v>281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</row>
    <row r="6" spans="1:15" ht="10.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27.75" customHeight="1">
      <c r="A7" s="544" t="s">
        <v>2</v>
      </c>
      <c r="B7" s="546" t="s">
        <v>150</v>
      </c>
      <c r="C7" s="548" t="s">
        <v>115</v>
      </c>
      <c r="D7" s="552" t="s">
        <v>3</v>
      </c>
      <c r="E7" s="554" t="s">
        <v>5</v>
      </c>
      <c r="F7" s="512" t="s">
        <v>157</v>
      </c>
      <c r="G7" s="500"/>
      <c r="H7" s="500"/>
      <c r="I7" s="500"/>
      <c r="J7" s="500"/>
      <c r="K7" s="504"/>
      <c r="L7" s="731" t="s">
        <v>158</v>
      </c>
      <c r="M7" s="733" t="s">
        <v>26</v>
      </c>
      <c r="N7" s="90"/>
      <c r="O7" s="90"/>
    </row>
    <row r="8" spans="1:15" ht="27.75" customHeight="1" thickBot="1">
      <c r="A8" s="545"/>
      <c r="B8" s="547"/>
      <c r="C8" s="549"/>
      <c r="D8" s="553"/>
      <c r="E8" s="555"/>
      <c r="F8" s="386" t="s">
        <v>151</v>
      </c>
      <c r="G8" s="393" t="s">
        <v>152</v>
      </c>
      <c r="H8" s="393" t="s">
        <v>153</v>
      </c>
      <c r="I8" s="393" t="s">
        <v>154</v>
      </c>
      <c r="J8" s="96" t="s">
        <v>155</v>
      </c>
      <c r="K8" s="101" t="s">
        <v>156</v>
      </c>
      <c r="L8" s="737"/>
      <c r="M8" s="736"/>
      <c r="N8" s="91"/>
      <c r="O8" s="92"/>
    </row>
    <row r="9" spans="1:15" s="95" customFormat="1" ht="27.75" customHeight="1">
      <c r="A9" s="425">
        <v>1</v>
      </c>
      <c r="B9" s="482" t="s">
        <v>163</v>
      </c>
      <c r="C9" s="64"/>
      <c r="D9" s="478" t="s">
        <v>13</v>
      </c>
      <c r="E9" s="433" t="s">
        <v>20</v>
      </c>
      <c r="F9" s="98">
        <v>2</v>
      </c>
      <c r="G9" s="29">
        <v>3</v>
      </c>
      <c r="H9" s="29">
        <v>1</v>
      </c>
      <c r="I9" s="29">
        <v>1</v>
      </c>
      <c r="J9" s="29">
        <v>1</v>
      </c>
      <c r="K9" s="162">
        <v>2</v>
      </c>
      <c r="L9" s="729">
        <f>SUM(F10:K10)</f>
        <v>1166</v>
      </c>
      <c r="M9" s="519">
        <v>1</v>
      </c>
      <c r="N9" s="93"/>
      <c r="O9" s="94"/>
    </row>
    <row r="10" spans="1:15" s="95" customFormat="1" ht="27.75" customHeight="1" thickBot="1">
      <c r="A10" s="452"/>
      <c r="B10" s="483"/>
      <c r="C10" s="273"/>
      <c r="D10" s="479"/>
      <c r="E10" s="457"/>
      <c r="F10" s="391">
        <v>95</v>
      </c>
      <c r="G10" s="208">
        <v>91</v>
      </c>
      <c r="H10" s="208">
        <v>200</v>
      </c>
      <c r="I10" s="208">
        <v>200</v>
      </c>
      <c r="J10" s="208">
        <v>400</v>
      </c>
      <c r="K10" s="392">
        <v>180</v>
      </c>
      <c r="L10" s="730"/>
      <c r="M10" s="520"/>
      <c r="N10" s="93"/>
      <c r="O10" s="94"/>
    </row>
    <row r="11" spans="1:15" s="95" customFormat="1" ht="27.75" customHeight="1">
      <c r="A11" s="442">
        <v>2</v>
      </c>
      <c r="B11" s="472" t="s">
        <v>164</v>
      </c>
      <c r="C11" s="79"/>
      <c r="D11" s="445" t="s">
        <v>12</v>
      </c>
      <c r="E11" s="447" t="s">
        <v>9</v>
      </c>
      <c r="F11" s="105">
        <v>4</v>
      </c>
      <c r="G11" s="106">
        <v>2</v>
      </c>
      <c r="H11" s="106">
        <v>2</v>
      </c>
      <c r="I11" s="106">
        <v>3</v>
      </c>
      <c r="J11" s="106">
        <v>2</v>
      </c>
      <c r="K11" s="165">
        <v>3</v>
      </c>
      <c r="L11" s="727">
        <f>SUM(F12:K12)</f>
        <v>1052</v>
      </c>
      <c r="M11" s="515">
        <v>2</v>
      </c>
      <c r="N11" s="93"/>
      <c r="O11" s="94"/>
    </row>
    <row r="12" spans="1:15" s="95" customFormat="1" ht="27.75" customHeight="1" thickBot="1">
      <c r="A12" s="426"/>
      <c r="B12" s="473"/>
      <c r="C12" s="59"/>
      <c r="D12" s="446"/>
      <c r="E12" s="434"/>
      <c r="F12" s="100">
        <v>87</v>
      </c>
      <c r="G12" s="61">
        <v>95</v>
      </c>
      <c r="H12" s="61">
        <v>180</v>
      </c>
      <c r="I12" s="61">
        <v>165</v>
      </c>
      <c r="J12" s="61">
        <v>360</v>
      </c>
      <c r="K12" s="164">
        <v>165</v>
      </c>
      <c r="L12" s="728"/>
      <c r="M12" s="516"/>
      <c r="N12" s="93"/>
      <c r="O12" s="94"/>
    </row>
    <row r="13" spans="1:13" ht="27.75" customHeight="1">
      <c r="A13" s="425">
        <v>3</v>
      </c>
      <c r="B13" s="482" t="s">
        <v>284</v>
      </c>
      <c r="C13" s="64"/>
      <c r="D13" s="478" t="s">
        <v>223</v>
      </c>
      <c r="E13" s="433" t="s">
        <v>20</v>
      </c>
      <c r="F13" s="98">
        <v>6</v>
      </c>
      <c r="G13" s="29">
        <v>4</v>
      </c>
      <c r="H13" s="29">
        <v>3</v>
      </c>
      <c r="I13" s="29">
        <v>4</v>
      </c>
      <c r="J13" s="29">
        <v>3</v>
      </c>
      <c r="K13" s="162">
        <v>3</v>
      </c>
      <c r="L13" s="729">
        <f>SUM(F14:K14)</f>
        <v>972</v>
      </c>
      <c r="M13" s="519">
        <v>3</v>
      </c>
    </row>
    <row r="14" spans="1:13" ht="27.75" customHeight="1" thickBot="1">
      <c r="A14" s="426"/>
      <c r="B14" s="473"/>
      <c r="C14" s="59"/>
      <c r="D14" s="446"/>
      <c r="E14" s="434"/>
      <c r="F14" s="100">
        <v>75</v>
      </c>
      <c r="G14" s="61">
        <v>87</v>
      </c>
      <c r="H14" s="61">
        <v>165</v>
      </c>
      <c r="I14" s="61">
        <v>150</v>
      </c>
      <c r="J14" s="61">
        <v>330</v>
      </c>
      <c r="K14" s="164">
        <v>165</v>
      </c>
      <c r="L14" s="728"/>
      <c r="M14" s="516"/>
    </row>
    <row r="15" spans="1:5" ht="27.75" customHeight="1">
      <c r="A15" s="523"/>
      <c r="B15" s="523"/>
      <c r="C15" s="523"/>
      <c r="D15" s="523"/>
      <c r="E15" s="37"/>
    </row>
    <row r="16" spans="1:5" ht="27.75" customHeight="1">
      <c r="A16" s="89"/>
      <c r="B16" s="89"/>
      <c r="C16" s="89"/>
      <c r="D16" s="89"/>
      <c r="E16" s="37"/>
    </row>
    <row r="17" spans="1:15" s="52" customFormat="1" ht="27.75" customHeight="1">
      <c r="A17" s="42" t="s">
        <v>144</v>
      </c>
      <c r="B17" s="43"/>
      <c r="C17" s="44"/>
      <c r="D17" s="45"/>
      <c r="E17" s="44"/>
      <c r="F17" s="46"/>
      <c r="G17" s="47"/>
      <c r="H17" s="46"/>
      <c r="I17" s="47"/>
      <c r="J17" s="47"/>
      <c r="K17" s="48"/>
      <c r="L17" s="48"/>
      <c r="M17" s="49"/>
      <c r="N17" s="50"/>
      <c r="O17" s="47"/>
    </row>
    <row r="18" spans="1:14" s="52" customFormat="1" ht="27.75" customHeight="1">
      <c r="A18" s="42" t="s">
        <v>145</v>
      </c>
      <c r="B18" s="54"/>
      <c r="F18" s="19"/>
      <c r="H18" s="19"/>
      <c r="K18" s="53"/>
      <c r="L18" s="53"/>
      <c r="M18" s="53"/>
      <c r="N18" s="51"/>
    </row>
  </sheetData>
  <sheetProtection sheet="1" objects="1" scenarios="1"/>
  <mergeCells count="30">
    <mergeCell ref="A15:D15"/>
    <mergeCell ref="A11:A12"/>
    <mergeCell ref="B11:B12"/>
    <mergeCell ref="D11:D12"/>
    <mergeCell ref="E11:E12"/>
    <mergeCell ref="A13:A14"/>
    <mergeCell ref="B13:B14"/>
    <mergeCell ref="D13:D14"/>
    <mergeCell ref="E13:E14"/>
    <mergeCell ref="B9:B10"/>
    <mergeCell ref="D9:D10"/>
    <mergeCell ref="E9:E10"/>
    <mergeCell ref="L9:L10"/>
    <mergeCell ref="M9:M10"/>
    <mergeCell ref="L13:L14"/>
    <mergeCell ref="M13:M14"/>
    <mergeCell ref="M7:M8"/>
    <mergeCell ref="A1:M1"/>
    <mergeCell ref="A2:M2"/>
    <mergeCell ref="A5:O5"/>
    <mergeCell ref="A7:A8"/>
    <mergeCell ref="B7:B8"/>
    <mergeCell ref="C7:C8"/>
    <mergeCell ref="D7:D8"/>
    <mergeCell ref="E7:E8"/>
    <mergeCell ref="F7:K7"/>
    <mergeCell ref="L7:L8"/>
    <mergeCell ref="L11:L12"/>
    <mergeCell ref="M11:M12"/>
    <mergeCell ref="A9:A10"/>
  </mergeCells>
  <printOptions/>
  <pageMargins left="0.7874015748031497" right="0.3937007874015748" top="0.5905511811023623" bottom="0.5905511811023623" header="0" footer="0"/>
  <pageSetup fitToHeight="1" fitToWidth="1" horizontalDpi="600" verticalDpi="600" orientation="portrait" paperSize="9" scale="73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23"/>
  <sheetViews>
    <sheetView zoomScalePageLayoutView="0" workbookViewId="0" topLeftCell="A1">
      <selection activeCell="S26" sqref="A1:IV65536"/>
    </sheetView>
  </sheetViews>
  <sheetFormatPr defaultColWidth="9.140625" defaultRowHeight="27.75" customHeight="1" outlineLevelCol="1"/>
  <cols>
    <col min="1" max="1" width="4.00390625" style="15" customWidth="1"/>
    <col min="2" max="2" width="10.140625" style="16" hidden="1" customWidth="1"/>
    <col min="3" max="3" width="16.8515625" style="16" customWidth="1" outlineLevel="1"/>
    <col min="4" max="8" width="8.7109375" style="15" customWidth="1"/>
    <col min="9" max="9" width="8.7109375" style="20" customWidth="1"/>
    <col min="10" max="14" width="8.7109375" style="15" customWidth="1"/>
    <col min="15" max="15" width="8.7109375" style="20" customWidth="1"/>
    <col min="16" max="16" width="8.7109375" style="15" customWidth="1"/>
    <col min="17" max="17" width="8.7109375" style="20" customWidth="1"/>
    <col min="18" max="18" width="8.8515625" style="20" customWidth="1"/>
    <col min="19" max="19" width="7.8515625" style="21" customWidth="1"/>
    <col min="20" max="20" width="4.28125" style="22" hidden="1" customWidth="1"/>
    <col min="21" max="21" width="6.57421875" style="15" hidden="1" customWidth="1" outlineLevel="1"/>
    <col min="22" max="22" width="9.140625" style="15" customWidth="1" collapsed="1"/>
    <col min="23" max="16384" width="9.140625" style="15" customWidth="1"/>
  </cols>
  <sheetData>
    <row r="1" spans="1:21" ht="27.75" customHeight="1">
      <c r="A1" s="542" t="s">
        <v>33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102"/>
      <c r="U1" s="102"/>
    </row>
    <row r="2" spans="1:21" s="57" customFormat="1" ht="34.5" customHeight="1" thickBot="1">
      <c r="A2" s="494" t="s">
        <v>34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103"/>
      <c r="U2" s="103"/>
    </row>
    <row r="3" spans="1:19" ht="16.5" customHeight="1" thickTop="1">
      <c r="A3" s="14" t="s">
        <v>35</v>
      </c>
      <c r="B3" s="15"/>
      <c r="C3" s="15"/>
      <c r="D3" s="58"/>
      <c r="F3" s="58"/>
      <c r="J3" s="58"/>
      <c r="L3" s="58"/>
      <c r="S3" s="104" t="s">
        <v>36</v>
      </c>
    </row>
    <row r="4" spans="1:19" ht="16.5" customHeight="1">
      <c r="A4" s="14"/>
      <c r="B4" s="15"/>
      <c r="C4" s="15"/>
      <c r="D4" s="58"/>
      <c r="F4" s="58"/>
      <c r="J4" s="58"/>
      <c r="L4" s="58"/>
      <c r="S4" s="104"/>
    </row>
    <row r="5" spans="1:21" ht="27.75" customHeight="1">
      <c r="A5" s="524" t="s">
        <v>287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</row>
    <row r="6" spans="1:21" ht="10.5" customHeight="1" thickBot="1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</row>
    <row r="7" spans="1:21" ht="27.75" customHeight="1" thickBot="1">
      <c r="A7" s="544" t="s">
        <v>2</v>
      </c>
      <c r="B7" s="548" t="s">
        <v>115</v>
      </c>
      <c r="C7" s="554" t="s">
        <v>288</v>
      </c>
      <c r="D7" s="740" t="s">
        <v>289</v>
      </c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2"/>
      <c r="R7" s="762" t="s">
        <v>282</v>
      </c>
      <c r="S7" s="760" t="s">
        <v>26</v>
      </c>
      <c r="T7" s="90"/>
      <c r="U7" s="90"/>
    </row>
    <row r="8" spans="1:21" ht="33.75" customHeight="1" thickBot="1">
      <c r="A8" s="580"/>
      <c r="B8" s="582"/>
      <c r="C8" s="735"/>
      <c r="D8" s="752" t="s">
        <v>151</v>
      </c>
      <c r="E8" s="753"/>
      <c r="F8" s="752" t="s">
        <v>152</v>
      </c>
      <c r="G8" s="753"/>
      <c r="H8" s="738" t="s">
        <v>153</v>
      </c>
      <c r="I8" s="739"/>
      <c r="J8" s="752" t="s">
        <v>154</v>
      </c>
      <c r="K8" s="753"/>
      <c r="L8" s="754" t="s">
        <v>155</v>
      </c>
      <c r="M8" s="755"/>
      <c r="N8" s="756" t="s">
        <v>290</v>
      </c>
      <c r="O8" s="757"/>
      <c r="P8" s="738" t="s">
        <v>291</v>
      </c>
      <c r="Q8" s="739"/>
      <c r="R8" s="763"/>
      <c r="S8" s="761"/>
      <c r="T8" s="91"/>
      <c r="U8" s="92"/>
    </row>
    <row r="9" spans="1:21" s="95" customFormat="1" ht="27.75" customHeight="1">
      <c r="A9" s="442">
        <v>1</v>
      </c>
      <c r="B9" s="79"/>
      <c r="C9" s="447" t="s">
        <v>20</v>
      </c>
      <c r="D9" s="105">
        <v>1</v>
      </c>
      <c r="E9" s="184">
        <v>100</v>
      </c>
      <c r="F9" s="378">
        <v>1</v>
      </c>
      <c r="G9" s="379">
        <v>100</v>
      </c>
      <c r="H9" s="105">
        <v>1</v>
      </c>
      <c r="I9" s="165">
        <v>200</v>
      </c>
      <c r="J9" s="378">
        <v>1</v>
      </c>
      <c r="K9" s="379">
        <v>200</v>
      </c>
      <c r="L9" s="105">
        <v>1</v>
      </c>
      <c r="M9" s="184">
        <v>400</v>
      </c>
      <c r="N9" s="378">
        <v>2</v>
      </c>
      <c r="O9" s="400">
        <v>180</v>
      </c>
      <c r="P9" s="105">
        <v>1</v>
      </c>
      <c r="Q9" s="165">
        <v>200</v>
      </c>
      <c r="R9" s="743">
        <f>SUM(E9:E12,G9:G12,I9:I12,K9:K12,M9:M12,O9:O12,Q9:Q12)</f>
        <v>3085</v>
      </c>
      <c r="S9" s="747">
        <v>1</v>
      </c>
      <c r="T9" s="93"/>
      <c r="U9" s="94"/>
    </row>
    <row r="10" spans="1:21" s="95" customFormat="1" ht="27.75" customHeight="1">
      <c r="A10" s="759"/>
      <c r="B10" s="28"/>
      <c r="C10" s="758"/>
      <c r="D10" s="99">
        <v>2</v>
      </c>
      <c r="E10" s="352">
        <v>95</v>
      </c>
      <c r="F10" s="351">
        <v>2</v>
      </c>
      <c r="G10" s="353">
        <v>95</v>
      </c>
      <c r="H10" s="99">
        <v>5</v>
      </c>
      <c r="I10" s="163">
        <v>140</v>
      </c>
      <c r="J10" s="351">
        <v>2</v>
      </c>
      <c r="K10" s="353">
        <v>180</v>
      </c>
      <c r="L10" s="99">
        <v>4</v>
      </c>
      <c r="M10" s="352">
        <v>300</v>
      </c>
      <c r="N10" s="351">
        <v>6</v>
      </c>
      <c r="O10" s="399">
        <v>130</v>
      </c>
      <c r="P10" s="99">
        <v>2</v>
      </c>
      <c r="Q10" s="163">
        <v>180</v>
      </c>
      <c r="R10" s="744"/>
      <c r="S10" s="748"/>
      <c r="T10" s="93"/>
      <c r="U10" s="94"/>
    </row>
    <row r="11" spans="1:21" s="95" customFormat="1" ht="27.75" customHeight="1">
      <c r="A11" s="759"/>
      <c r="B11" s="28"/>
      <c r="C11" s="758"/>
      <c r="D11" s="99">
        <v>4</v>
      </c>
      <c r="E11" s="352">
        <v>87</v>
      </c>
      <c r="F11" s="351">
        <v>4</v>
      </c>
      <c r="G11" s="353">
        <v>87</v>
      </c>
      <c r="H11" s="401"/>
      <c r="I11" s="402"/>
      <c r="J11" s="403"/>
      <c r="K11" s="404"/>
      <c r="L11" s="99">
        <v>6</v>
      </c>
      <c r="M11" s="352">
        <v>260</v>
      </c>
      <c r="N11" s="403"/>
      <c r="O11" s="411"/>
      <c r="P11" s="401"/>
      <c r="Q11" s="402"/>
      <c r="R11" s="744"/>
      <c r="S11" s="748"/>
      <c r="T11" s="93"/>
      <c r="U11" s="94"/>
    </row>
    <row r="12" spans="1:21" s="95" customFormat="1" ht="27.75" customHeight="1" thickBot="1">
      <c r="A12" s="452"/>
      <c r="B12" s="273"/>
      <c r="C12" s="457"/>
      <c r="D12" s="391">
        <v>7</v>
      </c>
      <c r="E12" s="209">
        <v>72</v>
      </c>
      <c r="F12" s="396">
        <v>5</v>
      </c>
      <c r="G12" s="397">
        <v>79</v>
      </c>
      <c r="H12" s="405"/>
      <c r="I12" s="406"/>
      <c r="J12" s="407"/>
      <c r="K12" s="408"/>
      <c r="L12" s="405"/>
      <c r="M12" s="409"/>
      <c r="N12" s="407"/>
      <c r="O12" s="410"/>
      <c r="P12" s="405"/>
      <c r="Q12" s="406"/>
      <c r="R12" s="745"/>
      <c r="S12" s="749"/>
      <c r="T12" s="93"/>
      <c r="U12" s="94"/>
    </row>
    <row r="13" spans="1:21" s="95" customFormat="1" ht="27.75" customHeight="1">
      <c r="A13" s="442">
        <v>2</v>
      </c>
      <c r="B13" s="79"/>
      <c r="C13" s="447" t="s">
        <v>9</v>
      </c>
      <c r="D13" s="105">
        <v>6</v>
      </c>
      <c r="E13" s="184">
        <v>75</v>
      </c>
      <c r="F13" s="378">
        <v>3</v>
      </c>
      <c r="G13" s="379">
        <v>91</v>
      </c>
      <c r="H13" s="105">
        <v>3</v>
      </c>
      <c r="I13" s="165">
        <v>165</v>
      </c>
      <c r="J13" s="378">
        <v>3</v>
      </c>
      <c r="K13" s="379">
        <v>165</v>
      </c>
      <c r="L13" s="105">
        <v>2</v>
      </c>
      <c r="M13" s="184">
        <v>360</v>
      </c>
      <c r="N13" s="378">
        <v>1</v>
      </c>
      <c r="O13" s="400">
        <v>200</v>
      </c>
      <c r="P13" s="105">
        <v>5</v>
      </c>
      <c r="Q13" s="165">
        <v>140</v>
      </c>
      <c r="R13" s="743">
        <f>SUM(E13:E16,G13:G16,I13:I16,K13:K16,M13:M16,O13:O16,Q13:Q16)</f>
        <v>2014</v>
      </c>
      <c r="S13" s="747">
        <v>2</v>
      </c>
      <c r="T13" s="93"/>
      <c r="U13" s="94"/>
    </row>
    <row r="14" spans="1:21" s="95" customFormat="1" ht="27.75" customHeight="1">
      <c r="A14" s="759"/>
      <c r="B14" s="28"/>
      <c r="C14" s="758"/>
      <c r="D14" s="99">
        <v>15</v>
      </c>
      <c r="E14" s="352">
        <v>48</v>
      </c>
      <c r="F14" s="351">
        <v>6</v>
      </c>
      <c r="G14" s="353">
        <v>75</v>
      </c>
      <c r="H14" s="99">
        <v>6</v>
      </c>
      <c r="I14" s="163">
        <v>130</v>
      </c>
      <c r="J14" s="351">
        <v>7</v>
      </c>
      <c r="K14" s="353">
        <v>120</v>
      </c>
      <c r="L14" s="99">
        <v>5</v>
      </c>
      <c r="M14" s="352">
        <v>280</v>
      </c>
      <c r="N14" s="351">
        <v>3</v>
      </c>
      <c r="O14" s="399">
        <v>165</v>
      </c>
      <c r="P14" s="99" t="s">
        <v>292</v>
      </c>
      <c r="Q14" s="352" t="s">
        <v>292</v>
      </c>
      <c r="R14" s="744"/>
      <c r="S14" s="748"/>
      <c r="T14" s="93"/>
      <c r="U14" s="94"/>
    </row>
    <row r="15" spans="1:21" s="95" customFormat="1" ht="27.75" customHeight="1">
      <c r="A15" s="759"/>
      <c r="B15" s="28"/>
      <c r="C15" s="758"/>
      <c r="D15" s="99" t="s">
        <v>292</v>
      </c>
      <c r="E15" s="352" t="s">
        <v>292</v>
      </c>
      <c r="F15" s="351" t="s">
        <v>292</v>
      </c>
      <c r="G15" s="353" t="s">
        <v>292</v>
      </c>
      <c r="H15" s="401"/>
      <c r="I15" s="402"/>
      <c r="J15" s="403"/>
      <c r="K15" s="404"/>
      <c r="L15" s="99" t="s">
        <v>292</v>
      </c>
      <c r="M15" s="352" t="s">
        <v>292</v>
      </c>
      <c r="N15" s="403"/>
      <c r="O15" s="411"/>
      <c r="P15" s="401"/>
      <c r="Q15" s="402"/>
      <c r="R15" s="744"/>
      <c r="S15" s="748"/>
      <c r="T15" s="93"/>
      <c r="U15" s="94"/>
    </row>
    <row r="16" spans="1:21" s="95" customFormat="1" ht="27.75" customHeight="1" thickBot="1">
      <c r="A16" s="426"/>
      <c r="B16" s="59"/>
      <c r="C16" s="434"/>
      <c r="D16" s="100" t="s">
        <v>292</v>
      </c>
      <c r="E16" s="76" t="s">
        <v>292</v>
      </c>
      <c r="F16" s="380" t="s">
        <v>292</v>
      </c>
      <c r="G16" s="381" t="s">
        <v>292</v>
      </c>
      <c r="H16" s="412"/>
      <c r="I16" s="413"/>
      <c r="J16" s="414"/>
      <c r="K16" s="415"/>
      <c r="L16" s="412"/>
      <c r="M16" s="417"/>
      <c r="N16" s="414"/>
      <c r="O16" s="416"/>
      <c r="P16" s="412"/>
      <c r="Q16" s="413"/>
      <c r="R16" s="745"/>
      <c r="S16" s="750"/>
      <c r="T16" s="93"/>
      <c r="U16" s="94"/>
    </row>
    <row r="17" spans="1:21" s="95" customFormat="1" ht="27.75" customHeight="1">
      <c r="A17" s="425">
        <v>3</v>
      </c>
      <c r="B17" s="64"/>
      <c r="C17" s="433" t="s">
        <v>19</v>
      </c>
      <c r="D17" s="98">
        <v>3</v>
      </c>
      <c r="E17" s="30">
        <v>91</v>
      </c>
      <c r="F17" s="394">
        <v>7</v>
      </c>
      <c r="G17" s="395">
        <v>72</v>
      </c>
      <c r="H17" s="98">
        <v>2</v>
      </c>
      <c r="I17" s="162">
        <v>180</v>
      </c>
      <c r="J17" s="394">
        <v>5</v>
      </c>
      <c r="K17" s="395">
        <v>140</v>
      </c>
      <c r="L17" s="98">
        <v>3</v>
      </c>
      <c r="M17" s="30">
        <v>330</v>
      </c>
      <c r="N17" s="394">
        <v>4</v>
      </c>
      <c r="O17" s="398">
        <v>150</v>
      </c>
      <c r="P17" s="98">
        <v>7</v>
      </c>
      <c r="Q17" s="162">
        <v>120</v>
      </c>
      <c r="R17" s="743">
        <f>SUM(E17:E20,G17:G20,I17:I20,K17:K20,M17:M20,O17:O20,Q17:Q20)</f>
        <v>2003</v>
      </c>
      <c r="S17" s="751">
        <v>3</v>
      </c>
      <c r="T17" s="93"/>
      <c r="U17" s="94"/>
    </row>
    <row r="18" spans="1:21" s="95" customFormat="1" ht="27.75" customHeight="1">
      <c r="A18" s="759"/>
      <c r="B18" s="28"/>
      <c r="C18" s="758"/>
      <c r="D18" s="99">
        <v>5</v>
      </c>
      <c r="E18" s="352">
        <v>79</v>
      </c>
      <c r="F18" s="351">
        <v>8</v>
      </c>
      <c r="G18" s="353">
        <v>69</v>
      </c>
      <c r="H18" s="99">
        <v>4</v>
      </c>
      <c r="I18" s="163">
        <v>150</v>
      </c>
      <c r="J18" s="351">
        <v>9</v>
      </c>
      <c r="K18" s="353">
        <v>106</v>
      </c>
      <c r="L18" s="99">
        <v>7</v>
      </c>
      <c r="M18" s="352">
        <v>240</v>
      </c>
      <c r="N18" s="351">
        <v>7</v>
      </c>
      <c r="O18" s="399">
        <v>120</v>
      </c>
      <c r="P18" s="99">
        <v>8</v>
      </c>
      <c r="Q18" s="163">
        <v>112</v>
      </c>
      <c r="R18" s="744"/>
      <c r="S18" s="748"/>
      <c r="T18" s="93"/>
      <c r="U18" s="94"/>
    </row>
    <row r="19" spans="1:19" ht="27.75" customHeight="1">
      <c r="A19" s="759"/>
      <c r="B19" s="28"/>
      <c r="C19" s="758"/>
      <c r="D19" s="99">
        <v>17</v>
      </c>
      <c r="E19" s="352">
        <v>44</v>
      </c>
      <c r="F19" s="351" t="s">
        <v>292</v>
      </c>
      <c r="G19" s="353" t="s">
        <v>292</v>
      </c>
      <c r="H19" s="401"/>
      <c r="I19" s="402"/>
      <c r="J19" s="403"/>
      <c r="K19" s="404"/>
      <c r="L19" s="99" t="s">
        <v>292</v>
      </c>
      <c r="M19" s="352" t="s">
        <v>292</v>
      </c>
      <c r="N19" s="403"/>
      <c r="O19" s="411"/>
      <c r="P19" s="401"/>
      <c r="Q19" s="402"/>
      <c r="R19" s="744"/>
      <c r="S19" s="748"/>
    </row>
    <row r="20" spans="1:19" ht="27.75" customHeight="1" thickBot="1">
      <c r="A20" s="426"/>
      <c r="B20" s="59"/>
      <c r="C20" s="434"/>
      <c r="D20" s="100" t="s">
        <v>292</v>
      </c>
      <c r="E20" s="76" t="s">
        <v>292</v>
      </c>
      <c r="F20" s="380" t="s">
        <v>292</v>
      </c>
      <c r="G20" s="381" t="s">
        <v>292</v>
      </c>
      <c r="H20" s="412"/>
      <c r="I20" s="413"/>
      <c r="J20" s="414"/>
      <c r="K20" s="415"/>
      <c r="L20" s="412"/>
      <c r="M20" s="417"/>
      <c r="N20" s="414"/>
      <c r="O20" s="416"/>
      <c r="P20" s="412"/>
      <c r="Q20" s="413"/>
      <c r="R20" s="746"/>
      <c r="S20" s="750"/>
    </row>
    <row r="21" spans="1:3" ht="27.75" customHeight="1">
      <c r="A21" s="311"/>
      <c r="B21" s="311"/>
      <c r="C21" s="37"/>
    </row>
    <row r="22" spans="1:21" s="52" customFormat="1" ht="27.75" customHeight="1">
      <c r="A22" s="42" t="s">
        <v>144</v>
      </c>
      <c r="B22" s="44"/>
      <c r="C22" s="44"/>
      <c r="D22" s="46"/>
      <c r="E22" s="47"/>
      <c r="F22" s="46"/>
      <c r="G22" s="47"/>
      <c r="H22" s="47"/>
      <c r="I22" s="48"/>
      <c r="J22" s="46"/>
      <c r="K22" s="47"/>
      <c r="L22" s="46"/>
      <c r="M22" s="47"/>
      <c r="N22" s="47"/>
      <c r="O22" s="48"/>
      <c r="P22" s="47"/>
      <c r="Q22" s="48"/>
      <c r="R22" s="48"/>
      <c r="S22" s="49"/>
      <c r="T22" s="50"/>
      <c r="U22" s="47"/>
    </row>
    <row r="23" spans="1:20" s="52" customFormat="1" ht="27.75" customHeight="1">
      <c r="A23" s="42" t="s">
        <v>145</v>
      </c>
      <c r="D23" s="19"/>
      <c r="F23" s="19"/>
      <c r="I23" s="53"/>
      <c r="J23" s="19"/>
      <c r="L23" s="19"/>
      <c r="O23" s="53"/>
      <c r="Q23" s="53"/>
      <c r="R23" s="53"/>
      <c r="S23" s="53"/>
      <c r="T23" s="51"/>
    </row>
  </sheetData>
  <sheetProtection/>
  <mergeCells count="28">
    <mergeCell ref="A1:S1"/>
    <mergeCell ref="A2:S2"/>
    <mergeCell ref="A5:U5"/>
    <mergeCell ref="A7:A8"/>
    <mergeCell ref="B7:B8"/>
    <mergeCell ref="C7:C8"/>
    <mergeCell ref="R7:R8"/>
    <mergeCell ref="C17:C20"/>
    <mergeCell ref="A17:A20"/>
    <mergeCell ref="C13:C16"/>
    <mergeCell ref="A13:A16"/>
    <mergeCell ref="C9:C12"/>
    <mergeCell ref="A9:A12"/>
    <mergeCell ref="S9:S12"/>
    <mergeCell ref="S13:S16"/>
    <mergeCell ref="S17:S20"/>
    <mergeCell ref="D8:E8"/>
    <mergeCell ref="F8:G8"/>
    <mergeCell ref="H8:I8"/>
    <mergeCell ref="J8:K8"/>
    <mergeCell ref="L8:M8"/>
    <mergeCell ref="N8:O8"/>
    <mergeCell ref="S7:S8"/>
    <mergeCell ref="P8:Q8"/>
    <mergeCell ref="D7:Q7"/>
    <mergeCell ref="R9:R12"/>
    <mergeCell ref="R13:R16"/>
    <mergeCell ref="R17:R20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86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19"/>
  <sheetViews>
    <sheetView view="pageBreakPreview" zoomScale="60" zoomScalePageLayoutView="0" workbookViewId="0" topLeftCell="A1">
      <selection activeCell="Z35" sqref="Z35"/>
    </sheetView>
  </sheetViews>
  <sheetFormatPr defaultColWidth="9.140625" defaultRowHeight="27.75" customHeight="1" outlineLevelCol="1"/>
  <cols>
    <col min="1" max="1" width="4.00390625" style="15" customWidth="1"/>
    <col min="2" max="2" width="10.140625" style="16" hidden="1" customWidth="1"/>
    <col min="3" max="3" width="16.8515625" style="16" customWidth="1" outlineLevel="1"/>
    <col min="4" max="8" width="8.7109375" style="15" customWidth="1"/>
    <col min="9" max="9" width="8.7109375" style="20" customWidth="1"/>
    <col min="10" max="14" width="8.7109375" style="15" customWidth="1"/>
    <col min="15" max="15" width="8.7109375" style="20" customWidth="1"/>
    <col min="16" max="16" width="8.7109375" style="15" customWidth="1"/>
    <col min="17" max="17" width="8.7109375" style="20" customWidth="1"/>
    <col min="18" max="18" width="8.8515625" style="20" customWidth="1"/>
    <col min="19" max="19" width="7.8515625" style="21" customWidth="1"/>
    <col min="20" max="20" width="4.28125" style="22" hidden="1" customWidth="1"/>
    <col min="21" max="21" width="6.57421875" style="15" hidden="1" customWidth="1" outlineLevel="1"/>
    <col min="22" max="22" width="9.140625" style="15" customWidth="1" collapsed="1"/>
    <col min="23" max="16384" width="9.140625" style="15" customWidth="1"/>
  </cols>
  <sheetData>
    <row r="1" spans="1:21" ht="27.75" customHeight="1">
      <c r="A1" s="542" t="s">
        <v>33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102"/>
      <c r="U1" s="102"/>
    </row>
    <row r="2" spans="1:21" s="57" customFormat="1" ht="34.5" customHeight="1" thickBot="1">
      <c r="A2" s="494" t="s">
        <v>146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103"/>
      <c r="U2" s="103"/>
    </row>
    <row r="3" spans="1:19" ht="16.5" customHeight="1" thickTop="1">
      <c r="A3" s="14" t="s">
        <v>35</v>
      </c>
      <c r="B3" s="15"/>
      <c r="C3" s="15"/>
      <c r="D3" s="58"/>
      <c r="F3" s="58"/>
      <c r="J3" s="58"/>
      <c r="L3" s="58"/>
      <c r="S3" s="104" t="s">
        <v>36</v>
      </c>
    </row>
    <row r="4" spans="1:19" ht="16.5" customHeight="1">
      <c r="A4" s="14"/>
      <c r="B4" s="15"/>
      <c r="C4" s="15"/>
      <c r="D4" s="58"/>
      <c r="F4" s="58"/>
      <c r="J4" s="58"/>
      <c r="L4" s="58"/>
      <c r="S4" s="104"/>
    </row>
    <row r="5" spans="1:21" ht="27.75" customHeight="1">
      <c r="A5" s="524" t="s">
        <v>287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</row>
    <row r="6" spans="1:21" ht="10.5" customHeight="1" thickBot="1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</row>
    <row r="7" spans="1:21" ht="27.75" customHeight="1" thickBot="1">
      <c r="A7" s="544" t="s">
        <v>2</v>
      </c>
      <c r="B7" s="548" t="s">
        <v>115</v>
      </c>
      <c r="C7" s="554" t="s">
        <v>288</v>
      </c>
      <c r="D7" s="740" t="s">
        <v>289</v>
      </c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2"/>
      <c r="R7" s="762" t="s">
        <v>282</v>
      </c>
      <c r="S7" s="760" t="s">
        <v>26</v>
      </c>
      <c r="T7" s="90"/>
      <c r="U7" s="90"/>
    </row>
    <row r="8" spans="1:21" ht="33.75" customHeight="1" thickBot="1">
      <c r="A8" s="580"/>
      <c r="B8" s="582"/>
      <c r="C8" s="735"/>
      <c r="D8" s="752" t="s">
        <v>151</v>
      </c>
      <c r="E8" s="753"/>
      <c r="F8" s="752" t="s">
        <v>152</v>
      </c>
      <c r="G8" s="753"/>
      <c r="H8" s="738" t="s">
        <v>153</v>
      </c>
      <c r="I8" s="739"/>
      <c r="J8" s="752" t="s">
        <v>154</v>
      </c>
      <c r="K8" s="753"/>
      <c r="L8" s="754" t="s">
        <v>155</v>
      </c>
      <c r="M8" s="755"/>
      <c r="N8" s="756" t="s">
        <v>290</v>
      </c>
      <c r="O8" s="757"/>
      <c r="P8" s="738" t="s">
        <v>291</v>
      </c>
      <c r="Q8" s="739"/>
      <c r="R8" s="763"/>
      <c r="S8" s="761"/>
      <c r="T8" s="91"/>
      <c r="U8" s="92"/>
    </row>
    <row r="9" spans="1:21" s="95" customFormat="1" ht="27.75" customHeight="1">
      <c r="A9" s="442">
        <v>1</v>
      </c>
      <c r="B9" s="79"/>
      <c r="C9" s="447" t="s">
        <v>20</v>
      </c>
      <c r="D9" s="378">
        <v>1</v>
      </c>
      <c r="E9" s="379">
        <v>100</v>
      </c>
      <c r="F9" s="105">
        <v>1</v>
      </c>
      <c r="G9" s="184">
        <v>100</v>
      </c>
      <c r="H9" s="378">
        <v>1</v>
      </c>
      <c r="I9" s="400">
        <v>200</v>
      </c>
      <c r="J9" s="105">
        <v>1</v>
      </c>
      <c r="K9" s="184">
        <v>200</v>
      </c>
      <c r="L9" s="378">
        <v>1</v>
      </c>
      <c r="M9" s="379">
        <v>400</v>
      </c>
      <c r="N9" s="105">
        <v>1</v>
      </c>
      <c r="O9" s="165">
        <v>200</v>
      </c>
      <c r="P9" s="378">
        <v>1</v>
      </c>
      <c r="Q9" s="400">
        <v>200</v>
      </c>
      <c r="R9" s="764">
        <f>SUM(E9:E12,G9:G12,I9:I12,K9:K12,M9:M12,O9:O12,Q9:Q12)</f>
        <v>2863</v>
      </c>
      <c r="S9" s="743">
        <v>1</v>
      </c>
      <c r="T9" s="93"/>
      <c r="U9" s="94"/>
    </row>
    <row r="10" spans="1:21" s="95" customFormat="1" ht="27.75" customHeight="1">
      <c r="A10" s="759"/>
      <c r="B10" s="28"/>
      <c r="C10" s="758"/>
      <c r="D10" s="351">
        <v>2</v>
      </c>
      <c r="E10" s="353">
        <v>95</v>
      </c>
      <c r="F10" s="99">
        <v>3</v>
      </c>
      <c r="G10" s="352">
        <v>91</v>
      </c>
      <c r="H10" s="351">
        <v>3</v>
      </c>
      <c r="I10" s="399">
        <v>165</v>
      </c>
      <c r="J10" s="99">
        <v>2</v>
      </c>
      <c r="K10" s="352">
        <v>180</v>
      </c>
      <c r="L10" s="351">
        <v>3</v>
      </c>
      <c r="M10" s="353">
        <v>330</v>
      </c>
      <c r="N10" s="99">
        <v>2</v>
      </c>
      <c r="O10" s="163">
        <v>180</v>
      </c>
      <c r="P10" s="351">
        <v>3</v>
      </c>
      <c r="Q10" s="399">
        <v>165</v>
      </c>
      <c r="R10" s="765"/>
      <c r="S10" s="744"/>
      <c r="T10" s="93"/>
      <c r="U10" s="94"/>
    </row>
    <row r="11" spans="1:21" s="95" customFormat="1" ht="27.75" customHeight="1">
      <c r="A11" s="759"/>
      <c r="B11" s="28"/>
      <c r="C11" s="758"/>
      <c r="D11" s="351">
        <v>3</v>
      </c>
      <c r="E11" s="353">
        <v>91</v>
      </c>
      <c r="F11" s="99">
        <v>4</v>
      </c>
      <c r="G11" s="352">
        <v>87</v>
      </c>
      <c r="H11" s="403"/>
      <c r="I11" s="411"/>
      <c r="J11" s="401"/>
      <c r="K11" s="418"/>
      <c r="L11" s="351" t="s">
        <v>292</v>
      </c>
      <c r="M11" s="353" t="s">
        <v>292</v>
      </c>
      <c r="N11" s="401"/>
      <c r="O11" s="402"/>
      <c r="P11" s="403"/>
      <c r="Q11" s="411"/>
      <c r="R11" s="765"/>
      <c r="S11" s="744"/>
      <c r="T11" s="93"/>
      <c r="U11" s="94"/>
    </row>
    <row r="12" spans="1:21" s="95" customFormat="1" ht="27.75" customHeight="1" thickBot="1">
      <c r="A12" s="426"/>
      <c r="B12" s="59"/>
      <c r="C12" s="434"/>
      <c r="D12" s="380">
        <v>5</v>
      </c>
      <c r="E12" s="381">
        <v>79</v>
      </c>
      <c r="F12" s="100" t="s">
        <v>292</v>
      </c>
      <c r="G12" s="76" t="s">
        <v>292</v>
      </c>
      <c r="H12" s="414"/>
      <c r="I12" s="416"/>
      <c r="J12" s="412"/>
      <c r="K12" s="417"/>
      <c r="L12" s="414"/>
      <c r="M12" s="415"/>
      <c r="N12" s="412"/>
      <c r="O12" s="413"/>
      <c r="P12" s="414"/>
      <c r="Q12" s="416"/>
      <c r="R12" s="766"/>
      <c r="S12" s="746"/>
      <c r="T12" s="93"/>
      <c r="U12" s="94"/>
    </row>
    <row r="13" spans="1:21" s="95" customFormat="1" ht="27.75" customHeight="1">
      <c r="A13" s="425">
        <v>2</v>
      </c>
      <c r="B13" s="64"/>
      <c r="C13" s="433" t="s">
        <v>9</v>
      </c>
      <c r="D13" s="394">
        <v>4</v>
      </c>
      <c r="E13" s="395">
        <v>87</v>
      </c>
      <c r="F13" s="98">
        <v>2</v>
      </c>
      <c r="G13" s="30">
        <v>95</v>
      </c>
      <c r="H13" s="394">
        <v>2</v>
      </c>
      <c r="I13" s="398">
        <v>180</v>
      </c>
      <c r="J13" s="98">
        <v>3</v>
      </c>
      <c r="K13" s="30">
        <v>165</v>
      </c>
      <c r="L13" s="394">
        <v>2</v>
      </c>
      <c r="M13" s="395">
        <v>360</v>
      </c>
      <c r="N13" s="98">
        <v>3</v>
      </c>
      <c r="O13" s="162">
        <v>165</v>
      </c>
      <c r="P13" s="394">
        <v>2</v>
      </c>
      <c r="Q13" s="398">
        <v>180</v>
      </c>
      <c r="R13" s="767">
        <f>SUM(E13:E16,G13:G16,I13:I16,K13:K16,M13:M16,O13:O16,Q13:Q16)</f>
        <v>1232</v>
      </c>
      <c r="S13" s="768">
        <v>2</v>
      </c>
      <c r="T13" s="93"/>
      <c r="U13" s="94"/>
    </row>
    <row r="14" spans="1:21" s="95" customFormat="1" ht="27.75" customHeight="1">
      <c r="A14" s="759"/>
      <c r="B14" s="28"/>
      <c r="C14" s="758"/>
      <c r="D14" s="351" t="s">
        <v>292</v>
      </c>
      <c r="E14" s="353" t="s">
        <v>292</v>
      </c>
      <c r="F14" s="99" t="s">
        <v>292</v>
      </c>
      <c r="G14" s="352" t="s">
        <v>292</v>
      </c>
      <c r="H14" s="351" t="s">
        <v>292</v>
      </c>
      <c r="I14" s="353" t="s">
        <v>292</v>
      </c>
      <c r="J14" s="99" t="s">
        <v>292</v>
      </c>
      <c r="K14" s="352" t="s">
        <v>292</v>
      </c>
      <c r="L14" s="351" t="s">
        <v>292</v>
      </c>
      <c r="M14" s="353" t="s">
        <v>292</v>
      </c>
      <c r="N14" s="99" t="s">
        <v>292</v>
      </c>
      <c r="O14" s="352" t="s">
        <v>292</v>
      </c>
      <c r="P14" s="351" t="s">
        <v>292</v>
      </c>
      <c r="Q14" s="353" t="s">
        <v>292</v>
      </c>
      <c r="R14" s="765"/>
      <c r="S14" s="744"/>
      <c r="T14" s="93"/>
      <c r="U14" s="94"/>
    </row>
    <row r="15" spans="1:21" s="95" customFormat="1" ht="27.75" customHeight="1">
      <c r="A15" s="759"/>
      <c r="B15" s="28"/>
      <c r="C15" s="758"/>
      <c r="D15" s="351" t="s">
        <v>292</v>
      </c>
      <c r="E15" s="353" t="s">
        <v>292</v>
      </c>
      <c r="F15" s="99" t="s">
        <v>292</v>
      </c>
      <c r="G15" s="352" t="s">
        <v>292</v>
      </c>
      <c r="H15" s="403"/>
      <c r="I15" s="411"/>
      <c r="J15" s="401"/>
      <c r="K15" s="418"/>
      <c r="L15" s="351" t="s">
        <v>292</v>
      </c>
      <c r="M15" s="353" t="s">
        <v>292</v>
      </c>
      <c r="N15" s="401"/>
      <c r="O15" s="402"/>
      <c r="P15" s="403"/>
      <c r="Q15" s="411"/>
      <c r="R15" s="765"/>
      <c r="S15" s="744"/>
      <c r="T15" s="93"/>
      <c r="U15" s="94"/>
    </row>
    <row r="16" spans="1:21" s="95" customFormat="1" ht="27.75" customHeight="1" thickBot="1">
      <c r="A16" s="426"/>
      <c r="B16" s="59"/>
      <c r="C16" s="434"/>
      <c r="D16" s="380" t="s">
        <v>292</v>
      </c>
      <c r="E16" s="381" t="s">
        <v>292</v>
      </c>
      <c r="F16" s="100" t="s">
        <v>292</v>
      </c>
      <c r="G16" s="76" t="s">
        <v>292</v>
      </c>
      <c r="H16" s="414"/>
      <c r="I16" s="416"/>
      <c r="J16" s="412"/>
      <c r="K16" s="417"/>
      <c r="L16" s="414"/>
      <c r="M16" s="415"/>
      <c r="N16" s="412"/>
      <c r="O16" s="413"/>
      <c r="P16" s="414"/>
      <c r="Q16" s="416"/>
      <c r="R16" s="766"/>
      <c r="S16" s="746"/>
      <c r="T16" s="93"/>
      <c r="U16" s="94"/>
    </row>
    <row r="17" spans="1:3" ht="27.75" customHeight="1">
      <c r="A17" s="311"/>
      <c r="B17" s="311"/>
      <c r="C17" s="37"/>
    </row>
    <row r="18" spans="1:21" s="52" customFormat="1" ht="27.75" customHeight="1">
      <c r="A18" s="42" t="s">
        <v>144</v>
      </c>
      <c r="B18" s="44"/>
      <c r="C18" s="44"/>
      <c r="D18" s="46"/>
      <c r="E18" s="47"/>
      <c r="F18" s="46"/>
      <c r="G18" s="47"/>
      <c r="H18" s="47"/>
      <c r="I18" s="48"/>
      <c r="J18" s="46"/>
      <c r="K18" s="47"/>
      <c r="L18" s="46"/>
      <c r="M18" s="47"/>
      <c r="N18" s="47"/>
      <c r="O18" s="48"/>
      <c r="P18" s="47"/>
      <c r="Q18" s="48"/>
      <c r="R18" s="48"/>
      <c r="S18" s="49"/>
      <c r="T18" s="50"/>
      <c r="U18" s="47"/>
    </row>
    <row r="19" spans="1:20" s="52" customFormat="1" ht="27.75" customHeight="1">
      <c r="A19" s="42" t="s">
        <v>145</v>
      </c>
      <c r="D19" s="19"/>
      <c r="F19" s="19"/>
      <c r="I19" s="53"/>
      <c r="J19" s="19"/>
      <c r="L19" s="19"/>
      <c r="O19" s="53"/>
      <c r="Q19" s="53"/>
      <c r="R19" s="53"/>
      <c r="S19" s="53"/>
      <c r="T19" s="51"/>
    </row>
  </sheetData>
  <sheetProtection sheet="1" objects="1" scenarios="1"/>
  <mergeCells count="24">
    <mergeCell ref="P8:Q8"/>
    <mergeCell ref="A1:S1"/>
    <mergeCell ref="A2:S2"/>
    <mergeCell ref="A5:U5"/>
    <mergeCell ref="A7:A8"/>
    <mergeCell ref="B7:B8"/>
    <mergeCell ref="C7:C8"/>
    <mergeCell ref="D7:Q7"/>
    <mergeCell ref="R7:R8"/>
    <mergeCell ref="S7:S8"/>
    <mergeCell ref="D8:E8"/>
    <mergeCell ref="F8:G8"/>
    <mergeCell ref="H8:I8"/>
    <mergeCell ref="J8:K8"/>
    <mergeCell ref="L8:M8"/>
    <mergeCell ref="N8:O8"/>
    <mergeCell ref="A9:A12"/>
    <mergeCell ref="C9:C12"/>
    <mergeCell ref="R9:R12"/>
    <mergeCell ref="S9:S12"/>
    <mergeCell ref="A13:A16"/>
    <mergeCell ref="C13:C16"/>
    <mergeCell ref="R13:R16"/>
    <mergeCell ref="S13:S16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I22"/>
  <sheetViews>
    <sheetView view="pageBreakPreview" zoomScale="60" zoomScalePageLayoutView="0" workbookViewId="0" topLeftCell="A4">
      <selection activeCell="F14" sqref="F14:F15"/>
    </sheetView>
  </sheetViews>
  <sheetFormatPr defaultColWidth="9.140625" defaultRowHeight="15" outlineLevelRow="1"/>
  <cols>
    <col min="1" max="1" width="3.421875" style="0" customWidth="1"/>
    <col min="2" max="2" width="5.00390625" style="0" customWidth="1"/>
    <col min="3" max="3" width="19.421875" style="0" customWidth="1"/>
    <col min="4" max="4" width="5.7109375" style="0" customWidth="1"/>
    <col min="5" max="5" width="3.421875" style="0" customWidth="1"/>
    <col min="6" max="6" width="11.421875" style="0" customWidth="1"/>
    <col min="7" max="7" width="14.57421875" style="0" customWidth="1"/>
    <col min="8" max="8" width="3.00390625" style="0" hidden="1" customWidth="1"/>
    <col min="9" max="13" width="4.57421875" style="0" customWidth="1"/>
    <col min="14" max="18" width="0" style="0" hidden="1" customWidth="1"/>
    <col min="19" max="20" width="8.7109375" style="0" customWidth="1"/>
    <col min="21" max="21" width="7.57421875" style="0" customWidth="1"/>
    <col min="22" max="23" width="0" style="0" hidden="1" customWidth="1"/>
    <col min="24" max="24" width="5.421875" style="0" customWidth="1"/>
    <col min="25" max="27" width="0" style="0" hidden="1" customWidth="1"/>
    <col min="28" max="28" width="7.7109375" style="0" customWidth="1"/>
    <col min="29" max="29" width="8.00390625" style="0" customWidth="1"/>
    <col min="30" max="31" width="7.8515625" style="0" customWidth="1"/>
    <col min="32" max="32" width="4.57421875" style="0" customWidth="1"/>
  </cols>
  <sheetData>
    <row r="1" spans="1:33" s="4" customFormat="1" ht="26.25" customHeight="1">
      <c r="A1" s="492" t="s">
        <v>33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</row>
    <row r="2" spans="1:33" s="13" customFormat="1" ht="16.5" thickBot="1">
      <c r="A2" s="494" t="s">
        <v>146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</row>
    <row r="3" spans="1:33" s="12" customFormat="1" ht="15.75" thickTop="1">
      <c r="A3" s="14" t="s">
        <v>35</v>
      </c>
      <c r="B3" s="15"/>
      <c r="C3" s="16"/>
      <c r="D3" s="16"/>
      <c r="E3" s="149"/>
      <c r="F3" s="14"/>
      <c r="G3" s="15"/>
      <c r="H3" s="18"/>
      <c r="I3" s="19"/>
      <c r="J3" s="15"/>
      <c r="K3" s="19"/>
      <c r="L3" s="15"/>
      <c r="M3" s="15"/>
      <c r="N3" s="15"/>
      <c r="O3" s="15"/>
      <c r="P3" s="15"/>
      <c r="Q3" s="15"/>
      <c r="R3" s="15"/>
      <c r="S3" s="20"/>
      <c r="T3" s="20"/>
      <c r="U3" s="21"/>
      <c r="V3" s="22"/>
      <c r="W3" s="15"/>
      <c r="X3" s="23"/>
      <c r="Y3" s="20"/>
      <c r="Z3" s="20"/>
      <c r="AA3" s="20"/>
      <c r="AB3" s="20"/>
      <c r="AC3" s="15"/>
      <c r="AD3" s="24"/>
      <c r="AE3" s="24"/>
      <c r="AF3" s="25"/>
      <c r="AG3" s="27" t="s">
        <v>36</v>
      </c>
    </row>
    <row r="4" spans="1:33" s="12" customFormat="1" ht="15">
      <c r="A4" s="14"/>
      <c r="B4" s="15"/>
      <c r="C4" s="16"/>
      <c r="D4" s="16"/>
      <c r="E4" s="149"/>
      <c r="F4" s="14"/>
      <c r="G4" s="15"/>
      <c r="H4" s="18"/>
      <c r="I4" s="19"/>
      <c r="J4" s="15"/>
      <c r="K4" s="19"/>
      <c r="L4" s="15"/>
      <c r="M4" s="15"/>
      <c r="N4" s="15"/>
      <c r="O4" s="15"/>
      <c r="P4" s="15"/>
      <c r="Q4" s="15"/>
      <c r="R4" s="15"/>
      <c r="S4" s="20"/>
      <c r="T4" s="20"/>
      <c r="U4" s="21"/>
      <c r="V4" s="22"/>
      <c r="W4" s="15"/>
      <c r="X4" s="23"/>
      <c r="Y4" s="20"/>
      <c r="Z4" s="20"/>
      <c r="AA4" s="20"/>
      <c r="AB4" s="20"/>
      <c r="AC4" s="15"/>
      <c r="AD4" s="24"/>
      <c r="AE4" s="24"/>
      <c r="AF4" s="25"/>
      <c r="AG4" s="27"/>
    </row>
    <row r="5" spans="1:33" s="12" customFormat="1" ht="45.75" customHeight="1" thickBot="1">
      <c r="A5" s="524" t="s">
        <v>237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4"/>
      <c r="AD5" s="524"/>
      <c r="AE5" s="524"/>
      <c r="AF5" s="524"/>
      <c r="AG5" s="524"/>
    </row>
    <row r="6" spans="1:33" s="12" customFormat="1" ht="15">
      <c r="A6" s="496" t="s">
        <v>2</v>
      </c>
      <c r="B6" s="498" t="s">
        <v>37</v>
      </c>
      <c r="C6" s="500" t="s">
        <v>38</v>
      </c>
      <c r="D6" s="498" t="s">
        <v>39</v>
      </c>
      <c r="E6" s="498" t="s">
        <v>40</v>
      </c>
      <c r="F6" s="502" t="s">
        <v>3</v>
      </c>
      <c r="G6" s="500" t="s">
        <v>5</v>
      </c>
      <c r="H6" s="504" t="s">
        <v>41</v>
      </c>
      <c r="I6" s="506" t="s">
        <v>110</v>
      </c>
      <c r="J6" s="500"/>
      <c r="K6" s="500"/>
      <c r="L6" s="500"/>
      <c r="M6" s="500"/>
      <c r="N6" s="500"/>
      <c r="O6" s="500"/>
      <c r="P6" s="500"/>
      <c r="Q6" s="500"/>
      <c r="R6" s="507"/>
      <c r="S6" s="508" t="s">
        <v>16</v>
      </c>
      <c r="T6" s="510" t="s">
        <v>18</v>
      </c>
      <c r="U6" s="512" t="s">
        <v>25</v>
      </c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490" t="s">
        <v>27</v>
      </c>
    </row>
    <row r="7" spans="1:33" s="12" customFormat="1" ht="409.5" thickBot="1">
      <c r="A7" s="497"/>
      <c r="B7" s="499"/>
      <c r="C7" s="501"/>
      <c r="D7" s="499"/>
      <c r="E7" s="499"/>
      <c r="F7" s="503"/>
      <c r="G7" s="501"/>
      <c r="H7" s="505"/>
      <c r="I7" s="196" t="s">
        <v>43</v>
      </c>
      <c r="J7" s="197" t="s">
        <v>44</v>
      </c>
      <c r="K7" s="197" t="s">
        <v>45</v>
      </c>
      <c r="L7" s="197" t="s">
        <v>46</v>
      </c>
      <c r="M7" s="197" t="s">
        <v>47</v>
      </c>
      <c r="N7" s="198" t="s">
        <v>48</v>
      </c>
      <c r="O7" s="198"/>
      <c r="P7" s="198"/>
      <c r="Q7" s="198"/>
      <c r="R7" s="199"/>
      <c r="S7" s="509"/>
      <c r="T7" s="511"/>
      <c r="U7" s="200" t="s">
        <v>49</v>
      </c>
      <c r="V7" s="88" t="s">
        <v>50</v>
      </c>
      <c r="W7" s="87" t="s">
        <v>51</v>
      </c>
      <c r="X7" s="88" t="s">
        <v>226</v>
      </c>
      <c r="Y7" s="201" t="s">
        <v>52</v>
      </c>
      <c r="Z7" s="201" t="s">
        <v>53</v>
      </c>
      <c r="AA7" s="201" t="s">
        <v>54</v>
      </c>
      <c r="AB7" s="201" t="s">
        <v>28</v>
      </c>
      <c r="AC7" s="201" t="s">
        <v>213</v>
      </c>
      <c r="AD7" s="87" t="s">
        <v>25</v>
      </c>
      <c r="AE7" s="87" t="s">
        <v>142</v>
      </c>
      <c r="AF7" s="88" t="s">
        <v>26</v>
      </c>
      <c r="AG7" s="491" t="s">
        <v>42</v>
      </c>
    </row>
    <row r="8" spans="1:33" s="12" customFormat="1" ht="15">
      <c r="A8" s="442">
        <v>1</v>
      </c>
      <c r="B8" s="472" t="s">
        <v>104</v>
      </c>
      <c r="C8" s="474" t="s">
        <v>105</v>
      </c>
      <c r="D8" s="445">
        <v>1999</v>
      </c>
      <c r="E8" s="476" t="s">
        <v>71</v>
      </c>
      <c r="F8" s="445" t="s">
        <v>13</v>
      </c>
      <c r="G8" s="447" t="s">
        <v>11</v>
      </c>
      <c r="H8" s="183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/>
      <c r="P8" s="106"/>
      <c r="Q8" s="106"/>
      <c r="R8" s="184"/>
      <c r="S8" s="74">
        <v>0.6993055555555556</v>
      </c>
      <c r="T8" s="170">
        <v>0.7022569444444445</v>
      </c>
      <c r="U8" s="75">
        <v>0.002951388888888906</v>
      </c>
      <c r="V8" s="177">
        <v>0</v>
      </c>
      <c r="W8" s="173">
        <v>0</v>
      </c>
      <c r="X8" s="177">
        <v>0</v>
      </c>
      <c r="Y8" s="176" t="s">
        <v>58</v>
      </c>
      <c r="Z8" s="176" t="s">
        <v>58</v>
      </c>
      <c r="AA8" s="176" t="s">
        <v>58</v>
      </c>
      <c r="AB8" s="176">
        <v>0</v>
      </c>
      <c r="AC8" s="176">
        <v>0.002951388888888906</v>
      </c>
      <c r="AD8" s="176">
        <v>0.002951388888888906</v>
      </c>
      <c r="AE8" s="435">
        <f>AD8</f>
        <v>0.002951388888888906</v>
      </c>
      <c r="AF8" s="521">
        <v>1</v>
      </c>
      <c r="AG8" s="515">
        <v>100</v>
      </c>
    </row>
    <row r="9" spans="1:33" s="12" customFormat="1" ht="15.75" thickBot="1">
      <c r="A9" s="452"/>
      <c r="B9" s="483"/>
      <c r="C9" s="481"/>
      <c r="D9" s="479"/>
      <c r="E9" s="485"/>
      <c r="F9" s="479"/>
      <c r="G9" s="457"/>
      <c r="H9" s="207">
        <v>0</v>
      </c>
      <c r="I9" s="208">
        <v>5</v>
      </c>
      <c r="J9" s="208">
        <v>5</v>
      </c>
      <c r="K9" s="208">
        <v>0</v>
      </c>
      <c r="L9" s="208">
        <v>10</v>
      </c>
      <c r="M9" s="208">
        <v>0</v>
      </c>
      <c r="N9" s="208">
        <v>0</v>
      </c>
      <c r="O9" s="208"/>
      <c r="P9" s="208"/>
      <c r="Q9" s="208"/>
      <c r="R9" s="209"/>
      <c r="S9" s="210">
        <v>0.6520833333333333</v>
      </c>
      <c r="T9" s="211">
        <v>0.6549421296296296</v>
      </c>
      <c r="U9" s="240">
        <v>0.002858796296296262</v>
      </c>
      <c r="V9" s="213">
        <v>0</v>
      </c>
      <c r="W9" s="214">
        <v>0</v>
      </c>
      <c r="X9" s="213">
        <v>20</v>
      </c>
      <c r="Y9" s="215">
        <v>0.00023148148148148146</v>
      </c>
      <c r="Z9" s="215" t="s">
        <v>58</v>
      </c>
      <c r="AA9" s="215" t="s">
        <v>58</v>
      </c>
      <c r="AB9" s="215">
        <v>0.00023148148148148146</v>
      </c>
      <c r="AC9" s="215">
        <v>0.0030902777777777435</v>
      </c>
      <c r="AD9" s="215">
        <v>0.0030902777777777435</v>
      </c>
      <c r="AE9" s="465"/>
      <c r="AF9" s="518"/>
      <c r="AG9" s="520"/>
    </row>
    <row r="10" spans="1:33" s="12" customFormat="1" ht="15">
      <c r="A10" s="442">
        <v>2</v>
      </c>
      <c r="B10" s="472" t="s">
        <v>98</v>
      </c>
      <c r="C10" s="474" t="s">
        <v>99</v>
      </c>
      <c r="D10" s="445">
        <v>1994</v>
      </c>
      <c r="E10" s="476" t="s">
        <v>212</v>
      </c>
      <c r="F10" s="445" t="s">
        <v>13</v>
      </c>
      <c r="G10" s="447" t="s">
        <v>11</v>
      </c>
      <c r="H10" s="183">
        <v>0</v>
      </c>
      <c r="I10" s="106">
        <v>110</v>
      </c>
      <c r="J10" s="106">
        <v>0</v>
      </c>
      <c r="K10" s="106">
        <v>0</v>
      </c>
      <c r="L10" s="106">
        <v>10</v>
      </c>
      <c r="M10" s="106">
        <v>0</v>
      </c>
      <c r="N10" s="106">
        <v>0</v>
      </c>
      <c r="O10" s="106"/>
      <c r="P10" s="106"/>
      <c r="Q10" s="106"/>
      <c r="R10" s="184"/>
      <c r="S10" s="74">
        <v>0.6496527777777777</v>
      </c>
      <c r="T10" s="170">
        <v>0.6520833333333333</v>
      </c>
      <c r="U10" s="75">
        <v>0.0024305555555556024</v>
      </c>
      <c r="V10" s="177">
        <v>0</v>
      </c>
      <c r="W10" s="173">
        <v>0</v>
      </c>
      <c r="X10" s="177">
        <v>120</v>
      </c>
      <c r="Y10" s="176">
        <v>0.0013888888888888887</v>
      </c>
      <c r="Z10" s="176" t="s">
        <v>58</v>
      </c>
      <c r="AA10" s="176" t="s">
        <v>58</v>
      </c>
      <c r="AB10" s="176">
        <v>0.0013888888888888887</v>
      </c>
      <c r="AC10" s="176">
        <v>0.003819444444444491</v>
      </c>
      <c r="AD10" s="176">
        <v>0.003819444444444491</v>
      </c>
      <c r="AE10" s="435">
        <f>AD10</f>
        <v>0.003819444444444491</v>
      </c>
      <c r="AF10" s="521">
        <v>2</v>
      </c>
      <c r="AG10" s="515">
        <v>95</v>
      </c>
    </row>
    <row r="11" spans="1:33" s="12" customFormat="1" ht="15.75" thickBot="1">
      <c r="A11" s="426"/>
      <c r="B11" s="473"/>
      <c r="C11" s="475"/>
      <c r="D11" s="446"/>
      <c r="E11" s="477"/>
      <c r="F11" s="446"/>
      <c r="G11" s="434"/>
      <c r="H11" s="169">
        <v>0</v>
      </c>
      <c r="I11" s="61">
        <v>5</v>
      </c>
      <c r="J11" s="61">
        <v>5</v>
      </c>
      <c r="K11" s="61">
        <v>5</v>
      </c>
      <c r="L11" s="61">
        <v>110</v>
      </c>
      <c r="M11" s="61">
        <v>0</v>
      </c>
      <c r="N11" s="61">
        <v>0</v>
      </c>
      <c r="O11" s="61"/>
      <c r="P11" s="61"/>
      <c r="Q11" s="61"/>
      <c r="R11" s="76"/>
      <c r="S11" s="171">
        <v>0.7020833333333334</v>
      </c>
      <c r="T11" s="172">
        <v>0.7058564814814815</v>
      </c>
      <c r="U11" s="179">
        <v>0.003773148148148109</v>
      </c>
      <c r="V11" s="175">
        <v>0</v>
      </c>
      <c r="W11" s="63">
        <v>0</v>
      </c>
      <c r="X11" s="175">
        <v>125</v>
      </c>
      <c r="Y11" s="174">
        <v>0.0014467592592592592</v>
      </c>
      <c r="Z11" s="174" t="s">
        <v>58</v>
      </c>
      <c r="AA11" s="174" t="s">
        <v>58</v>
      </c>
      <c r="AB11" s="174">
        <v>0.0014467592592592592</v>
      </c>
      <c r="AC11" s="174">
        <v>0.005219907407407368</v>
      </c>
      <c r="AD11" s="174">
        <v>0.005219907407407368</v>
      </c>
      <c r="AE11" s="458"/>
      <c r="AF11" s="522"/>
      <c r="AG11" s="516"/>
    </row>
    <row r="12" spans="1:33" s="12" customFormat="1" ht="15">
      <c r="A12" s="425">
        <v>3</v>
      </c>
      <c r="B12" s="482" t="s">
        <v>96</v>
      </c>
      <c r="C12" s="480" t="s">
        <v>97</v>
      </c>
      <c r="D12" s="478">
        <v>1994</v>
      </c>
      <c r="E12" s="484" t="s">
        <v>80</v>
      </c>
      <c r="F12" s="478" t="s">
        <v>13</v>
      </c>
      <c r="G12" s="433" t="s">
        <v>11</v>
      </c>
      <c r="H12" s="168">
        <v>0</v>
      </c>
      <c r="I12" s="29">
        <v>100</v>
      </c>
      <c r="J12" s="29">
        <v>0</v>
      </c>
      <c r="K12" s="29">
        <v>0</v>
      </c>
      <c r="L12" s="29">
        <v>100</v>
      </c>
      <c r="M12" s="29">
        <v>0</v>
      </c>
      <c r="N12" s="29">
        <v>0</v>
      </c>
      <c r="O12" s="29"/>
      <c r="P12" s="29"/>
      <c r="Q12" s="29"/>
      <c r="R12" s="30"/>
      <c r="S12" s="31">
        <v>0.75</v>
      </c>
      <c r="T12" s="180">
        <v>0.7521527777777778</v>
      </c>
      <c r="U12" s="32">
        <v>0.0021527777777777812</v>
      </c>
      <c r="V12" s="182">
        <v>0</v>
      </c>
      <c r="W12" s="66">
        <v>0</v>
      </c>
      <c r="X12" s="182">
        <v>200</v>
      </c>
      <c r="Y12" s="181">
        <v>0.0023148148148148147</v>
      </c>
      <c r="Z12" s="181" t="s">
        <v>58</v>
      </c>
      <c r="AA12" s="181" t="s">
        <v>58</v>
      </c>
      <c r="AB12" s="181">
        <v>0.0023148148148148147</v>
      </c>
      <c r="AC12" s="181">
        <v>0.004467592592592596</v>
      </c>
      <c r="AD12" s="181">
        <v>0.004467592592592596</v>
      </c>
      <c r="AE12" s="437">
        <f>AD12</f>
        <v>0.004467592592592596</v>
      </c>
      <c r="AF12" s="517">
        <v>3</v>
      </c>
      <c r="AG12" s="519">
        <v>91</v>
      </c>
    </row>
    <row r="13" spans="1:33" s="12" customFormat="1" ht="15.75" thickBot="1">
      <c r="A13" s="452"/>
      <c r="B13" s="483"/>
      <c r="C13" s="481"/>
      <c r="D13" s="479"/>
      <c r="E13" s="485"/>
      <c r="F13" s="479"/>
      <c r="G13" s="457"/>
      <c r="H13" s="207">
        <v>0</v>
      </c>
      <c r="I13" s="208">
        <v>100</v>
      </c>
      <c r="J13" s="208">
        <v>0</v>
      </c>
      <c r="K13" s="208">
        <v>0</v>
      </c>
      <c r="L13" s="208">
        <v>55</v>
      </c>
      <c r="M13" s="208" t="s">
        <v>106</v>
      </c>
      <c r="N13" s="208" t="s">
        <v>106</v>
      </c>
      <c r="O13" s="208"/>
      <c r="P13" s="208"/>
      <c r="Q13" s="208"/>
      <c r="R13" s="209"/>
      <c r="S13" s="210">
        <v>0.6472222222222223</v>
      </c>
      <c r="T13" s="211" t="s">
        <v>107</v>
      </c>
      <c r="U13" s="240" t="s">
        <v>107</v>
      </c>
      <c r="V13" s="213">
        <v>2</v>
      </c>
      <c r="W13" s="214">
        <v>0</v>
      </c>
      <c r="X13" s="213">
        <v>155</v>
      </c>
      <c r="Y13" s="215">
        <v>0.0017939814814814815</v>
      </c>
      <c r="Z13" s="215" t="s">
        <v>58</v>
      </c>
      <c r="AA13" s="215" t="s">
        <v>58</v>
      </c>
      <c r="AB13" s="215">
        <v>0.0017939814814814815</v>
      </c>
      <c r="AC13" s="215" t="s">
        <v>58</v>
      </c>
      <c r="AD13" s="239" t="s">
        <v>107</v>
      </c>
      <c r="AE13" s="465"/>
      <c r="AF13" s="518"/>
      <c r="AG13" s="520"/>
    </row>
    <row r="14" spans="1:33" s="12" customFormat="1" ht="19.5" customHeight="1">
      <c r="A14" s="442">
        <v>4</v>
      </c>
      <c r="B14" s="472" t="s">
        <v>60</v>
      </c>
      <c r="C14" s="474" t="s">
        <v>112</v>
      </c>
      <c r="D14" s="445">
        <v>1996</v>
      </c>
      <c r="E14" s="445" t="s">
        <v>211</v>
      </c>
      <c r="F14" s="445" t="s">
        <v>12</v>
      </c>
      <c r="G14" s="447" t="s">
        <v>9</v>
      </c>
      <c r="H14" s="183" t="s">
        <v>58</v>
      </c>
      <c r="I14" s="106">
        <v>105</v>
      </c>
      <c r="J14" s="106">
        <v>10</v>
      </c>
      <c r="K14" s="106">
        <v>5</v>
      </c>
      <c r="L14" s="106">
        <v>105</v>
      </c>
      <c r="M14" s="106">
        <v>50</v>
      </c>
      <c r="N14" s="106">
        <v>0</v>
      </c>
      <c r="O14" s="106"/>
      <c r="P14" s="106"/>
      <c r="Q14" s="106"/>
      <c r="R14" s="184"/>
      <c r="S14" s="74">
        <v>0.7090277777777777</v>
      </c>
      <c r="T14" s="170">
        <v>0.7121064814814816</v>
      </c>
      <c r="U14" s="75">
        <v>0.003078703703703889</v>
      </c>
      <c r="V14" s="177">
        <v>0</v>
      </c>
      <c r="W14" s="173">
        <v>0</v>
      </c>
      <c r="X14" s="177">
        <v>275</v>
      </c>
      <c r="Y14" s="176">
        <v>0.00318287037037037</v>
      </c>
      <c r="Z14" s="176" t="s">
        <v>58</v>
      </c>
      <c r="AA14" s="176" t="s">
        <v>58</v>
      </c>
      <c r="AB14" s="176">
        <v>0.00318287037037037</v>
      </c>
      <c r="AC14" s="176">
        <v>0.0062615740740742595</v>
      </c>
      <c r="AD14" s="176">
        <v>0.0062615740740742595</v>
      </c>
      <c r="AE14" s="435">
        <f>AD14</f>
        <v>0.0062615740740742595</v>
      </c>
      <c r="AF14" s="521">
        <v>4</v>
      </c>
      <c r="AG14" s="515">
        <v>87</v>
      </c>
    </row>
    <row r="15" spans="1:33" ht="19.5" customHeight="1" thickBot="1">
      <c r="A15" s="426"/>
      <c r="B15" s="473"/>
      <c r="C15" s="475"/>
      <c r="D15" s="446"/>
      <c r="E15" s="446"/>
      <c r="F15" s="446"/>
      <c r="G15" s="434"/>
      <c r="H15" s="169" t="s">
        <v>58</v>
      </c>
      <c r="I15" s="61">
        <v>100</v>
      </c>
      <c r="J15" s="61">
        <v>25</v>
      </c>
      <c r="K15" s="61">
        <v>5</v>
      </c>
      <c r="L15" s="61">
        <v>50</v>
      </c>
      <c r="M15" s="61" t="s">
        <v>106</v>
      </c>
      <c r="N15" s="61" t="s">
        <v>106</v>
      </c>
      <c r="O15" s="61"/>
      <c r="P15" s="61"/>
      <c r="Q15" s="61"/>
      <c r="R15" s="76"/>
      <c r="S15" s="171">
        <v>0.6701388888888888</v>
      </c>
      <c r="T15" s="172" t="s">
        <v>107</v>
      </c>
      <c r="U15" s="204" t="s">
        <v>107</v>
      </c>
      <c r="V15" s="175">
        <v>2</v>
      </c>
      <c r="W15" s="63">
        <v>0</v>
      </c>
      <c r="X15" s="175">
        <v>180</v>
      </c>
      <c r="Y15" s="174">
        <v>0.0020833333333333333</v>
      </c>
      <c r="Z15" s="174" t="s">
        <v>58</v>
      </c>
      <c r="AA15" s="174" t="s">
        <v>58</v>
      </c>
      <c r="AB15" s="174">
        <v>0.0020833333333333333</v>
      </c>
      <c r="AC15" s="174" t="s">
        <v>58</v>
      </c>
      <c r="AD15" s="62" t="s">
        <v>107</v>
      </c>
      <c r="AE15" s="458"/>
      <c r="AF15" s="522"/>
      <c r="AG15" s="516"/>
    </row>
    <row r="16" spans="1:33" s="12" customFormat="1" ht="19.5" customHeight="1">
      <c r="A16" s="425">
        <v>5</v>
      </c>
      <c r="B16" s="482" t="s">
        <v>108</v>
      </c>
      <c r="C16" s="480" t="s">
        <v>109</v>
      </c>
      <c r="D16" s="478">
        <v>1999</v>
      </c>
      <c r="E16" s="484" t="s">
        <v>80</v>
      </c>
      <c r="F16" s="478" t="s">
        <v>13</v>
      </c>
      <c r="G16" s="433" t="s">
        <v>11</v>
      </c>
      <c r="H16" s="168">
        <v>0</v>
      </c>
      <c r="I16" s="29">
        <v>200</v>
      </c>
      <c r="J16" s="29">
        <v>5</v>
      </c>
      <c r="K16" s="29">
        <v>0</v>
      </c>
      <c r="L16" s="29">
        <v>200</v>
      </c>
      <c r="M16" s="29">
        <v>5</v>
      </c>
      <c r="N16" s="29">
        <v>0</v>
      </c>
      <c r="O16" s="29"/>
      <c r="P16" s="29"/>
      <c r="Q16" s="29"/>
      <c r="R16" s="30"/>
      <c r="S16" s="31">
        <v>0.7128472222222223</v>
      </c>
      <c r="T16" s="180">
        <v>0.7156828703703703</v>
      </c>
      <c r="U16" s="32">
        <v>0.0028356481481479623</v>
      </c>
      <c r="V16" s="182">
        <v>0</v>
      </c>
      <c r="W16" s="66">
        <v>0</v>
      </c>
      <c r="X16" s="182">
        <v>410</v>
      </c>
      <c r="Y16" s="181">
        <v>0.00474537037037037</v>
      </c>
      <c r="Z16" s="181" t="s">
        <v>58</v>
      </c>
      <c r="AA16" s="181" t="s">
        <v>58</v>
      </c>
      <c r="AB16" s="181">
        <v>0.00474537037037037</v>
      </c>
      <c r="AC16" s="181">
        <v>0.007581018518518333</v>
      </c>
      <c r="AD16" s="181">
        <v>0.007581018518518333</v>
      </c>
      <c r="AE16" s="437">
        <f>AD16</f>
        <v>0.007581018518518333</v>
      </c>
      <c r="AF16" s="517">
        <v>5</v>
      </c>
      <c r="AG16" s="519">
        <v>79</v>
      </c>
    </row>
    <row r="17" spans="1:33" s="12" customFormat="1" ht="19.5" customHeight="1" thickBot="1">
      <c r="A17" s="452"/>
      <c r="B17" s="483"/>
      <c r="C17" s="481"/>
      <c r="D17" s="479"/>
      <c r="E17" s="485"/>
      <c r="F17" s="479"/>
      <c r="G17" s="457"/>
      <c r="H17" s="207">
        <v>0</v>
      </c>
      <c r="I17" s="208">
        <v>150</v>
      </c>
      <c r="J17" s="208">
        <v>5</v>
      </c>
      <c r="K17" s="208">
        <v>5</v>
      </c>
      <c r="L17" s="208" t="s">
        <v>106</v>
      </c>
      <c r="M17" s="208" t="s">
        <v>106</v>
      </c>
      <c r="N17" s="208" t="s">
        <v>106</v>
      </c>
      <c r="O17" s="208"/>
      <c r="P17" s="208"/>
      <c r="Q17" s="208"/>
      <c r="R17" s="209"/>
      <c r="S17" s="210">
        <v>0.6548611111111111</v>
      </c>
      <c r="T17" s="211" t="s">
        <v>107</v>
      </c>
      <c r="U17" s="241" t="s">
        <v>107</v>
      </c>
      <c r="V17" s="213">
        <v>3</v>
      </c>
      <c r="W17" s="214">
        <v>0</v>
      </c>
      <c r="X17" s="213">
        <v>160</v>
      </c>
      <c r="Y17" s="215">
        <v>0.0018518518518518517</v>
      </c>
      <c r="Z17" s="215" t="s">
        <v>58</v>
      </c>
      <c r="AA17" s="215" t="s">
        <v>58</v>
      </c>
      <c r="AB17" s="215">
        <v>0.0018518518518518517</v>
      </c>
      <c r="AC17" s="215" t="s">
        <v>58</v>
      </c>
      <c r="AD17" s="239" t="s">
        <v>107</v>
      </c>
      <c r="AE17" s="465"/>
      <c r="AF17" s="518"/>
      <c r="AG17" s="520"/>
    </row>
    <row r="18" spans="1:33" ht="19.5" customHeight="1">
      <c r="A18" s="442">
        <v>6</v>
      </c>
      <c r="B18" s="443" t="s">
        <v>225</v>
      </c>
      <c r="C18" s="444" t="s">
        <v>222</v>
      </c>
      <c r="D18" s="436">
        <v>1997</v>
      </c>
      <c r="E18" s="436" t="s">
        <v>212</v>
      </c>
      <c r="F18" s="445" t="s">
        <v>223</v>
      </c>
      <c r="G18" s="447" t="s">
        <v>11</v>
      </c>
      <c r="H18" s="183"/>
      <c r="I18" s="106">
        <v>150</v>
      </c>
      <c r="J18" s="106">
        <v>5</v>
      </c>
      <c r="K18" s="106">
        <v>5</v>
      </c>
      <c r="L18" s="106">
        <v>200</v>
      </c>
      <c r="M18" s="106">
        <v>5</v>
      </c>
      <c r="N18" s="106"/>
      <c r="O18" s="106"/>
      <c r="P18" s="106"/>
      <c r="Q18" s="106"/>
      <c r="R18" s="184"/>
      <c r="S18" s="74">
        <v>0.7541666666666668</v>
      </c>
      <c r="T18" s="170">
        <v>0.7583333333333333</v>
      </c>
      <c r="U18" s="242">
        <f>T18-S18</f>
        <v>0.004166666666666541</v>
      </c>
      <c r="V18" s="177"/>
      <c r="W18" s="173"/>
      <c r="X18" s="177">
        <f>SUM(I18:M18)</f>
        <v>365</v>
      </c>
      <c r="Y18" s="176"/>
      <c r="Z18" s="176"/>
      <c r="AA18" s="176"/>
      <c r="AB18" s="176">
        <f>TIME(0,0,X18)</f>
        <v>0.004224537037037037</v>
      </c>
      <c r="AC18" s="176">
        <f>U18+AB18</f>
        <v>0.008391203703703578</v>
      </c>
      <c r="AD18" s="203">
        <f>AC18</f>
        <v>0.008391203703703578</v>
      </c>
      <c r="AE18" s="435">
        <f>AD18</f>
        <v>0.008391203703703578</v>
      </c>
      <c r="AF18" s="513">
        <v>6</v>
      </c>
      <c r="AG18" s="515">
        <v>75</v>
      </c>
    </row>
    <row r="19" spans="1:33" s="142" customFormat="1" ht="19.5" customHeight="1" outlineLevel="1" thickBot="1">
      <c r="A19" s="426"/>
      <c r="B19" s="428"/>
      <c r="C19" s="430"/>
      <c r="D19" s="420"/>
      <c r="E19" s="420"/>
      <c r="F19" s="446"/>
      <c r="G19" s="434"/>
      <c r="H19" s="169"/>
      <c r="I19" s="61">
        <v>100</v>
      </c>
      <c r="J19" s="61">
        <v>0</v>
      </c>
      <c r="K19" s="61">
        <v>5</v>
      </c>
      <c r="L19" s="61" t="s">
        <v>106</v>
      </c>
      <c r="M19" s="61" t="s">
        <v>106</v>
      </c>
      <c r="N19" s="61"/>
      <c r="O19" s="61"/>
      <c r="P19" s="61"/>
      <c r="Q19" s="61"/>
      <c r="R19" s="76"/>
      <c r="S19" s="171">
        <v>0.5104166666666666</v>
      </c>
      <c r="T19" s="172" t="s">
        <v>107</v>
      </c>
      <c r="U19" s="204" t="s">
        <v>107</v>
      </c>
      <c r="V19" s="175"/>
      <c r="W19" s="63"/>
      <c r="X19" s="175">
        <f>SUM(I19:M19)</f>
        <v>105</v>
      </c>
      <c r="Y19" s="174"/>
      <c r="Z19" s="174"/>
      <c r="AA19" s="174"/>
      <c r="AB19" s="174">
        <f>TIME(0,0,X19)</f>
        <v>0.0012152777777777778</v>
      </c>
      <c r="AC19" s="174"/>
      <c r="AD19" s="62" t="s">
        <v>107</v>
      </c>
      <c r="AE19" s="420"/>
      <c r="AF19" s="514"/>
      <c r="AG19" s="516"/>
    </row>
    <row r="20" spans="1:35" s="142" customFormat="1" ht="14.25" customHeight="1" outlineLevel="1">
      <c r="A20" s="167"/>
      <c r="B20" s="523" t="s">
        <v>143</v>
      </c>
      <c r="C20" s="523"/>
      <c r="D20" s="523"/>
      <c r="E20" s="523"/>
      <c r="F20" s="523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/>
      <c r="AI20"/>
    </row>
    <row r="21" spans="1:31" s="142" customFormat="1" ht="29.25" customHeight="1" outlineLevel="1">
      <c r="A21" s="130" t="s">
        <v>144</v>
      </c>
      <c r="B21" s="131"/>
      <c r="C21" s="132"/>
      <c r="D21" s="132"/>
      <c r="E21" s="133"/>
      <c r="F21" s="132"/>
      <c r="G21" s="126"/>
      <c r="H21" s="134"/>
      <c r="I21" s="135"/>
      <c r="J21" s="134"/>
      <c r="K21" s="135"/>
      <c r="L21" s="135"/>
      <c r="M21" s="135"/>
      <c r="N21" s="135"/>
      <c r="O21" s="135"/>
      <c r="P21" s="135"/>
      <c r="Q21" s="135"/>
      <c r="R21" s="136"/>
      <c r="S21" s="136"/>
      <c r="T21" s="137"/>
      <c r="U21" s="138"/>
      <c r="V21" s="135"/>
      <c r="W21" s="139"/>
      <c r="X21" s="136"/>
      <c r="Y21" s="136"/>
      <c r="Z21" s="136"/>
      <c r="AA21" s="136"/>
      <c r="AB21" s="135"/>
      <c r="AC21" s="140"/>
      <c r="AD21" s="141"/>
      <c r="AE21" s="143"/>
    </row>
    <row r="22" spans="1:31" s="142" customFormat="1" ht="29.25" customHeight="1" outlineLevel="1">
      <c r="A22" s="130" t="s">
        <v>145</v>
      </c>
      <c r="B22" s="145"/>
      <c r="D22" s="146"/>
      <c r="G22" s="113"/>
      <c r="H22" s="114"/>
      <c r="J22" s="114"/>
      <c r="R22" s="144"/>
      <c r="S22" s="144"/>
      <c r="T22" s="144"/>
      <c r="U22" s="141"/>
      <c r="W22" s="141"/>
      <c r="X22" s="144"/>
      <c r="Y22" s="144"/>
      <c r="Z22" s="144"/>
      <c r="AA22" s="144"/>
      <c r="AD22" s="141"/>
      <c r="AE22" s="143"/>
    </row>
  </sheetData>
  <sheetProtection sheet="1" objects="1" scenarios="1"/>
  <mergeCells count="77">
    <mergeCell ref="U6:AF6"/>
    <mergeCell ref="AG6:AG7"/>
    <mergeCell ref="A1:AG1"/>
    <mergeCell ref="A2:AG2"/>
    <mergeCell ref="A5:AG5"/>
    <mergeCell ref="A6:A7"/>
    <mergeCell ref="B6:B7"/>
    <mergeCell ref="C6:C7"/>
    <mergeCell ref="D6:D7"/>
    <mergeCell ref="E6:E7"/>
    <mergeCell ref="F6:F7"/>
    <mergeCell ref="G6:G7"/>
    <mergeCell ref="B20:F20"/>
    <mergeCell ref="H6:H7"/>
    <mergeCell ref="I6:R6"/>
    <mergeCell ref="S6:S7"/>
    <mergeCell ref="T6:T7"/>
    <mergeCell ref="G8:G9"/>
    <mergeCell ref="G10:G11"/>
    <mergeCell ref="G12:G13"/>
    <mergeCell ref="G14:G15"/>
    <mergeCell ref="G16:G17"/>
    <mergeCell ref="F18:F19"/>
    <mergeCell ref="G18:G19"/>
    <mergeCell ref="AE8:AE9"/>
    <mergeCell ref="AF8:AF9"/>
    <mergeCell ref="AG8:AG9"/>
    <mergeCell ref="A8:A9"/>
    <mergeCell ref="B8:B9"/>
    <mergeCell ref="C8:C9"/>
    <mergeCell ref="D8:D9"/>
    <mergeCell ref="E8:E9"/>
    <mergeCell ref="F8:F9"/>
    <mergeCell ref="AE10:AE11"/>
    <mergeCell ref="AF10:AF11"/>
    <mergeCell ref="AG10:AG11"/>
    <mergeCell ref="A10:A11"/>
    <mergeCell ref="B10:B11"/>
    <mergeCell ref="C10:C11"/>
    <mergeCell ref="D10:D11"/>
    <mergeCell ref="E10:E11"/>
    <mergeCell ref="F10:F11"/>
    <mergeCell ref="AE12:AE13"/>
    <mergeCell ref="AF12:AF13"/>
    <mergeCell ref="AG12:AG13"/>
    <mergeCell ref="A12:A13"/>
    <mergeCell ref="B12:B13"/>
    <mergeCell ref="C12:C13"/>
    <mergeCell ref="D12:D13"/>
    <mergeCell ref="E12:E13"/>
    <mergeCell ref="F12:F13"/>
    <mergeCell ref="AE14:AE15"/>
    <mergeCell ref="AF14:AF15"/>
    <mergeCell ref="AG14:AG15"/>
    <mergeCell ref="A14:A15"/>
    <mergeCell ref="B14:B15"/>
    <mergeCell ref="C14:C15"/>
    <mergeCell ref="D14:D15"/>
    <mergeCell ref="E14:E15"/>
    <mergeCell ref="F14:F15"/>
    <mergeCell ref="AE16:AE17"/>
    <mergeCell ref="AF16:AF17"/>
    <mergeCell ref="AG16:AG17"/>
    <mergeCell ref="A16:A17"/>
    <mergeCell ref="B16:B17"/>
    <mergeCell ref="C16:C17"/>
    <mergeCell ref="D16:D17"/>
    <mergeCell ref="E16:E17"/>
    <mergeCell ref="F16:F17"/>
    <mergeCell ref="AE18:AE19"/>
    <mergeCell ref="AF18:AF19"/>
    <mergeCell ref="AG18:AG19"/>
    <mergeCell ref="A18:A19"/>
    <mergeCell ref="B18:B19"/>
    <mergeCell ref="C18:C19"/>
    <mergeCell ref="D18:D19"/>
    <mergeCell ref="E18:E19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AK29"/>
  <sheetViews>
    <sheetView view="pageBreakPreview" zoomScale="60" zoomScaleNormal="75" zoomScalePageLayoutView="0" workbookViewId="0" topLeftCell="A1">
      <selection activeCell="AD35" sqref="AD35"/>
    </sheetView>
  </sheetViews>
  <sheetFormatPr defaultColWidth="9.140625" defaultRowHeight="15" outlineLevelRow="1"/>
  <cols>
    <col min="1" max="1" width="3.421875" style="0" customWidth="1"/>
    <col min="2" max="2" width="5.00390625" style="0" customWidth="1"/>
    <col min="3" max="3" width="19.421875" style="0" customWidth="1"/>
    <col min="4" max="4" width="5.7109375" style="0" customWidth="1"/>
    <col min="5" max="5" width="3.421875" style="0" customWidth="1"/>
    <col min="6" max="6" width="10.8515625" style="0" customWidth="1"/>
    <col min="7" max="7" width="14.57421875" style="0" customWidth="1"/>
    <col min="8" max="8" width="3.00390625" style="0" hidden="1" customWidth="1"/>
    <col min="9" max="13" width="4.57421875" style="0" customWidth="1"/>
    <col min="14" max="18" width="0" style="0" hidden="1" customWidth="1"/>
    <col min="19" max="20" width="8.7109375" style="0" customWidth="1"/>
    <col min="21" max="21" width="7.57421875" style="0" customWidth="1"/>
    <col min="22" max="23" width="0" style="0" hidden="1" customWidth="1"/>
    <col min="24" max="24" width="5.421875" style="0" customWidth="1"/>
    <col min="25" max="27" width="0" style="0" hidden="1" customWidth="1"/>
    <col min="28" max="28" width="7.7109375" style="0" customWidth="1"/>
    <col min="29" max="29" width="8.00390625" style="0" customWidth="1"/>
    <col min="30" max="31" width="7.8515625" style="0" customWidth="1"/>
    <col min="32" max="32" width="4.28125" style="0" customWidth="1"/>
    <col min="33" max="33" width="8.421875" style="0" customWidth="1"/>
    <col min="34" max="34" width="9.140625" style="0" customWidth="1"/>
  </cols>
  <sheetData>
    <row r="1" spans="1:35" s="4" customFormat="1" ht="27.75" customHeight="1">
      <c r="A1" s="492" t="s">
        <v>33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</row>
    <row r="2" spans="1:35" s="13" customFormat="1" ht="16.5" thickBot="1">
      <c r="A2" s="494" t="s">
        <v>34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</row>
    <row r="3" spans="1:35" s="12" customFormat="1" ht="15.75" thickTop="1">
      <c r="A3" s="14" t="s">
        <v>35</v>
      </c>
      <c r="B3" s="15"/>
      <c r="C3" s="16"/>
      <c r="D3" s="16"/>
      <c r="E3" s="149"/>
      <c r="F3" s="14"/>
      <c r="G3" s="15"/>
      <c r="H3" s="18"/>
      <c r="I3" s="19"/>
      <c r="J3" s="15"/>
      <c r="K3" s="19"/>
      <c r="L3" s="15"/>
      <c r="M3" s="15"/>
      <c r="N3" s="15"/>
      <c r="O3" s="15"/>
      <c r="P3" s="15"/>
      <c r="Q3" s="15"/>
      <c r="R3" s="15"/>
      <c r="S3" s="20"/>
      <c r="T3" s="20"/>
      <c r="U3" s="21"/>
      <c r="V3" s="22"/>
      <c r="W3" s="15"/>
      <c r="X3" s="23"/>
      <c r="Y3" s="20"/>
      <c r="Z3" s="20"/>
      <c r="AA3" s="20"/>
      <c r="AB3" s="20"/>
      <c r="AC3" s="15"/>
      <c r="AD3" s="24"/>
      <c r="AE3" s="24"/>
      <c r="AF3" s="25"/>
      <c r="AG3" s="24"/>
      <c r="AH3" s="26"/>
      <c r="AI3" s="27" t="s">
        <v>36</v>
      </c>
    </row>
    <row r="4" spans="1:35" s="12" customFormat="1" ht="5.25" customHeight="1">
      <c r="A4" s="14"/>
      <c r="B4" s="15"/>
      <c r="C4" s="16"/>
      <c r="D4" s="16"/>
      <c r="E4" s="149"/>
      <c r="F4" s="14"/>
      <c r="G4" s="15"/>
      <c r="H4" s="18"/>
      <c r="I4" s="19"/>
      <c r="J4" s="15"/>
      <c r="K4" s="19"/>
      <c r="L4" s="15"/>
      <c r="M4" s="15"/>
      <c r="N4" s="15"/>
      <c r="O4" s="15"/>
      <c r="P4" s="15"/>
      <c r="Q4" s="15"/>
      <c r="R4" s="15"/>
      <c r="S4" s="20"/>
      <c r="T4" s="20"/>
      <c r="U4" s="21"/>
      <c r="V4" s="22"/>
      <c r="W4" s="15"/>
      <c r="X4" s="23"/>
      <c r="Y4" s="20"/>
      <c r="Z4" s="20"/>
      <c r="AA4" s="20"/>
      <c r="AB4" s="20"/>
      <c r="AC4" s="15"/>
      <c r="AD4" s="24"/>
      <c r="AE4" s="24"/>
      <c r="AF4" s="25"/>
      <c r="AG4" s="24"/>
      <c r="AH4" s="26"/>
      <c r="AI4" s="27"/>
    </row>
    <row r="5" spans="1:35" s="12" customFormat="1" ht="54" customHeight="1" thickBot="1">
      <c r="A5" s="524" t="s">
        <v>238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4"/>
      <c r="AD5" s="524"/>
      <c r="AE5" s="524"/>
      <c r="AF5" s="524"/>
      <c r="AG5" s="524"/>
      <c r="AH5" s="524"/>
      <c r="AI5" s="524"/>
    </row>
    <row r="6" spans="1:35" s="12" customFormat="1" ht="15">
      <c r="A6" s="496" t="s">
        <v>2</v>
      </c>
      <c r="B6" s="498" t="s">
        <v>37</v>
      </c>
      <c r="C6" s="500" t="s">
        <v>38</v>
      </c>
      <c r="D6" s="498" t="s">
        <v>39</v>
      </c>
      <c r="E6" s="498" t="s">
        <v>40</v>
      </c>
      <c r="F6" s="502" t="s">
        <v>3</v>
      </c>
      <c r="G6" s="507" t="s">
        <v>5</v>
      </c>
      <c r="H6" s="512" t="s">
        <v>41</v>
      </c>
      <c r="I6" s="500" t="s">
        <v>110</v>
      </c>
      <c r="J6" s="500"/>
      <c r="K6" s="500"/>
      <c r="L6" s="500"/>
      <c r="M6" s="500"/>
      <c r="N6" s="500"/>
      <c r="O6" s="500"/>
      <c r="P6" s="500"/>
      <c r="Q6" s="500"/>
      <c r="R6" s="504"/>
      <c r="S6" s="508" t="s">
        <v>16</v>
      </c>
      <c r="T6" s="510" t="s">
        <v>18</v>
      </c>
      <c r="U6" s="512" t="s">
        <v>25</v>
      </c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4"/>
      <c r="AI6" s="534" t="s">
        <v>27</v>
      </c>
    </row>
    <row r="7" spans="1:35" s="12" customFormat="1" ht="105" customHeight="1" thickBot="1">
      <c r="A7" s="497"/>
      <c r="B7" s="499"/>
      <c r="C7" s="501"/>
      <c r="D7" s="499"/>
      <c r="E7" s="499"/>
      <c r="F7" s="503"/>
      <c r="G7" s="536"/>
      <c r="H7" s="537"/>
      <c r="I7" s="205" t="s">
        <v>43</v>
      </c>
      <c r="J7" s="197" t="s">
        <v>44</v>
      </c>
      <c r="K7" s="197" t="s">
        <v>45</v>
      </c>
      <c r="L7" s="197" t="s">
        <v>46</v>
      </c>
      <c r="M7" s="197" t="s">
        <v>47</v>
      </c>
      <c r="N7" s="198" t="s">
        <v>48</v>
      </c>
      <c r="O7" s="198"/>
      <c r="P7" s="198"/>
      <c r="Q7" s="198"/>
      <c r="R7" s="206"/>
      <c r="S7" s="509"/>
      <c r="T7" s="511"/>
      <c r="U7" s="200" t="s">
        <v>49</v>
      </c>
      <c r="V7" s="88" t="s">
        <v>50</v>
      </c>
      <c r="W7" s="87" t="s">
        <v>51</v>
      </c>
      <c r="X7" s="88" t="s">
        <v>226</v>
      </c>
      <c r="Y7" s="201" t="s">
        <v>52</v>
      </c>
      <c r="Z7" s="201" t="s">
        <v>53</v>
      </c>
      <c r="AA7" s="201" t="s">
        <v>54</v>
      </c>
      <c r="AB7" s="201" t="s">
        <v>28</v>
      </c>
      <c r="AC7" s="201" t="s">
        <v>213</v>
      </c>
      <c r="AD7" s="87" t="s">
        <v>25</v>
      </c>
      <c r="AE7" s="87" t="s">
        <v>142</v>
      </c>
      <c r="AF7" s="88" t="s">
        <v>26</v>
      </c>
      <c r="AG7" s="87" t="s">
        <v>55</v>
      </c>
      <c r="AH7" s="202" t="s">
        <v>56</v>
      </c>
      <c r="AI7" s="535" t="s">
        <v>42</v>
      </c>
    </row>
    <row r="8" spans="1:35" ht="21.75" customHeight="1">
      <c r="A8" s="442">
        <v>1</v>
      </c>
      <c r="B8" s="472" t="s">
        <v>66</v>
      </c>
      <c r="C8" s="474" t="s">
        <v>67</v>
      </c>
      <c r="D8" s="445">
        <v>1981</v>
      </c>
      <c r="E8" s="476" t="s">
        <v>68</v>
      </c>
      <c r="F8" s="445" t="s">
        <v>10</v>
      </c>
      <c r="G8" s="447" t="s">
        <v>11</v>
      </c>
      <c r="H8" s="183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/>
      <c r="P8" s="106"/>
      <c r="Q8" s="106"/>
      <c r="R8" s="184"/>
      <c r="S8" s="74">
        <v>0.6055555555555555</v>
      </c>
      <c r="T8" s="170">
        <v>0.6077893518518519</v>
      </c>
      <c r="U8" s="75">
        <v>0.0022337962962963864</v>
      </c>
      <c r="V8" s="177">
        <v>0</v>
      </c>
      <c r="W8" s="173">
        <v>0</v>
      </c>
      <c r="X8" s="177">
        <v>0</v>
      </c>
      <c r="Y8" s="176" t="s">
        <v>58</v>
      </c>
      <c r="Z8" s="176" t="s">
        <v>58</v>
      </c>
      <c r="AA8" s="176" t="s">
        <v>58</v>
      </c>
      <c r="AB8" s="176">
        <v>0</v>
      </c>
      <c r="AC8" s="176">
        <v>0.0022337962962963864</v>
      </c>
      <c r="AD8" s="176">
        <v>0.0022337962962963864</v>
      </c>
      <c r="AE8" s="435">
        <f>AD8</f>
        <v>0.0022337962962963864</v>
      </c>
      <c r="AF8" s="459">
        <v>1</v>
      </c>
      <c r="AG8" s="448">
        <f>AE8/$AE$8*100%</f>
        <v>1</v>
      </c>
      <c r="AH8" s="531" t="s">
        <v>63</v>
      </c>
      <c r="AI8" s="515">
        <v>100</v>
      </c>
    </row>
    <row r="9" spans="1:35" s="12" customFormat="1" ht="21.75" customHeight="1" thickBot="1">
      <c r="A9" s="452"/>
      <c r="B9" s="483"/>
      <c r="C9" s="481"/>
      <c r="D9" s="479"/>
      <c r="E9" s="485"/>
      <c r="F9" s="479"/>
      <c r="G9" s="457"/>
      <c r="H9" s="207">
        <v>0</v>
      </c>
      <c r="I9" s="208">
        <v>5</v>
      </c>
      <c r="J9" s="208">
        <v>0</v>
      </c>
      <c r="K9" s="208">
        <v>0</v>
      </c>
      <c r="L9" s="208">
        <v>5</v>
      </c>
      <c r="M9" s="208">
        <v>0</v>
      </c>
      <c r="N9" s="208">
        <v>0</v>
      </c>
      <c r="O9" s="208"/>
      <c r="P9" s="208"/>
      <c r="Q9" s="208"/>
      <c r="R9" s="209"/>
      <c r="S9" s="210">
        <v>0.50625</v>
      </c>
      <c r="T9" s="211">
        <v>0.5085416666666667</v>
      </c>
      <c r="U9" s="240">
        <v>0.002291666666666692</v>
      </c>
      <c r="V9" s="213">
        <v>0</v>
      </c>
      <c r="W9" s="214">
        <v>0</v>
      </c>
      <c r="X9" s="213">
        <v>10</v>
      </c>
      <c r="Y9" s="215">
        <v>0.00011574074074074073</v>
      </c>
      <c r="Z9" s="215" t="s">
        <v>58</v>
      </c>
      <c r="AA9" s="215" t="s">
        <v>58</v>
      </c>
      <c r="AB9" s="215">
        <v>0.00011574074074074073</v>
      </c>
      <c r="AC9" s="215">
        <v>0.0024074074074074327</v>
      </c>
      <c r="AD9" s="215">
        <v>0.0024074074074074327</v>
      </c>
      <c r="AE9" s="465"/>
      <c r="AF9" s="467"/>
      <c r="AG9" s="439"/>
      <c r="AH9" s="526"/>
      <c r="AI9" s="520"/>
    </row>
    <row r="10" spans="1:35" s="12" customFormat="1" ht="21.75" customHeight="1">
      <c r="A10" s="442">
        <v>2</v>
      </c>
      <c r="B10" s="472" t="s">
        <v>102</v>
      </c>
      <c r="C10" s="474" t="s">
        <v>103</v>
      </c>
      <c r="D10" s="445">
        <v>2000</v>
      </c>
      <c r="E10" s="476" t="s">
        <v>80</v>
      </c>
      <c r="F10" s="445" t="s">
        <v>13</v>
      </c>
      <c r="G10" s="447" t="s">
        <v>11</v>
      </c>
      <c r="H10" s="183">
        <v>0</v>
      </c>
      <c r="I10" s="106">
        <v>100</v>
      </c>
      <c r="J10" s="106">
        <v>5</v>
      </c>
      <c r="K10" s="106">
        <v>0</v>
      </c>
      <c r="L10" s="106">
        <v>65</v>
      </c>
      <c r="M10" s="106">
        <v>0</v>
      </c>
      <c r="N10" s="106">
        <v>0</v>
      </c>
      <c r="O10" s="106"/>
      <c r="P10" s="106"/>
      <c r="Q10" s="106"/>
      <c r="R10" s="184"/>
      <c r="S10" s="74">
        <v>0.6673611111111111</v>
      </c>
      <c r="T10" s="170">
        <v>0.6701388888888888</v>
      </c>
      <c r="U10" s="75">
        <v>0.002777777777777768</v>
      </c>
      <c r="V10" s="177">
        <v>0</v>
      </c>
      <c r="W10" s="173">
        <v>0</v>
      </c>
      <c r="X10" s="177">
        <v>170</v>
      </c>
      <c r="Y10" s="176">
        <v>0.0019675925925925924</v>
      </c>
      <c r="Z10" s="176" t="s">
        <v>58</v>
      </c>
      <c r="AA10" s="176" t="s">
        <v>58</v>
      </c>
      <c r="AB10" s="176">
        <v>0.0019675925925925924</v>
      </c>
      <c r="AC10" s="176">
        <v>0.00474537037037036</v>
      </c>
      <c r="AD10" s="176">
        <v>0.00474537037037036</v>
      </c>
      <c r="AE10" s="435">
        <f>AD10</f>
        <v>0.00474537037037036</v>
      </c>
      <c r="AF10" s="459">
        <v>2</v>
      </c>
      <c r="AG10" s="448">
        <f>AE10/$AE$8*100%</f>
        <v>2.124352331606127</v>
      </c>
      <c r="AH10" s="531"/>
      <c r="AI10" s="515">
        <v>95</v>
      </c>
    </row>
    <row r="11" spans="1:35" s="12" customFormat="1" ht="21.75" customHeight="1" thickBot="1">
      <c r="A11" s="426"/>
      <c r="B11" s="473"/>
      <c r="C11" s="475"/>
      <c r="D11" s="446"/>
      <c r="E11" s="477"/>
      <c r="F11" s="446"/>
      <c r="G11" s="434"/>
      <c r="H11" s="169">
        <v>0</v>
      </c>
      <c r="I11" s="61">
        <v>100</v>
      </c>
      <c r="J11" s="61">
        <v>5</v>
      </c>
      <c r="K11" s="61">
        <v>0</v>
      </c>
      <c r="L11" s="61">
        <v>110</v>
      </c>
      <c r="M11" s="61">
        <v>0</v>
      </c>
      <c r="N11" s="61">
        <v>0</v>
      </c>
      <c r="O11" s="61"/>
      <c r="P11" s="61"/>
      <c r="Q11" s="61"/>
      <c r="R11" s="76"/>
      <c r="S11" s="171">
        <v>0.7215277777777778</v>
      </c>
      <c r="T11" s="172">
        <v>0.7262962962962963</v>
      </c>
      <c r="U11" s="179">
        <v>0.004768518518518561</v>
      </c>
      <c r="V11" s="175">
        <v>0</v>
      </c>
      <c r="W11" s="63">
        <v>0</v>
      </c>
      <c r="X11" s="175">
        <v>215</v>
      </c>
      <c r="Y11" s="174">
        <v>0.0024884259259259256</v>
      </c>
      <c r="Z11" s="174" t="s">
        <v>58</v>
      </c>
      <c r="AA11" s="174" t="s">
        <v>58</v>
      </c>
      <c r="AB11" s="174">
        <v>0.0024884259259259256</v>
      </c>
      <c r="AC11" s="174">
        <v>0.007256944444444486</v>
      </c>
      <c r="AD11" s="174">
        <v>0.007256944444444486</v>
      </c>
      <c r="AE11" s="458"/>
      <c r="AF11" s="460"/>
      <c r="AG11" s="449"/>
      <c r="AH11" s="532"/>
      <c r="AI11" s="516"/>
    </row>
    <row r="12" spans="1:35" s="12" customFormat="1" ht="21.75" customHeight="1" thickBot="1">
      <c r="A12" s="243">
        <v>3</v>
      </c>
      <c r="B12" s="244" t="s">
        <v>59</v>
      </c>
      <c r="C12" s="245" t="s">
        <v>113</v>
      </c>
      <c r="D12" s="246">
        <v>1995</v>
      </c>
      <c r="E12" s="247" t="s">
        <v>211</v>
      </c>
      <c r="F12" s="248" t="s">
        <v>12</v>
      </c>
      <c r="G12" s="249" t="s">
        <v>9</v>
      </c>
      <c r="H12" s="250" t="s">
        <v>58</v>
      </c>
      <c r="I12" s="251">
        <v>100</v>
      </c>
      <c r="J12" s="251">
        <v>0</v>
      </c>
      <c r="K12" s="251">
        <v>0</v>
      </c>
      <c r="L12" s="251">
        <v>10</v>
      </c>
      <c r="M12" s="251">
        <v>5</v>
      </c>
      <c r="N12" s="251">
        <v>0</v>
      </c>
      <c r="O12" s="251"/>
      <c r="P12" s="251"/>
      <c r="Q12" s="251"/>
      <c r="R12" s="252"/>
      <c r="S12" s="253">
        <v>0.688888888888889</v>
      </c>
      <c r="T12" s="254">
        <v>0.6925925925925926</v>
      </c>
      <c r="U12" s="255">
        <v>0.0037037037037036535</v>
      </c>
      <c r="V12" s="256">
        <v>0</v>
      </c>
      <c r="W12" s="257">
        <v>0</v>
      </c>
      <c r="X12" s="256">
        <v>115</v>
      </c>
      <c r="Y12" s="258">
        <v>0.0013310185185185185</v>
      </c>
      <c r="Z12" s="258" t="s">
        <v>58</v>
      </c>
      <c r="AA12" s="258" t="s">
        <v>58</v>
      </c>
      <c r="AB12" s="258">
        <v>0.0013310185185185185</v>
      </c>
      <c r="AC12" s="258">
        <v>0.005034722222222172</v>
      </c>
      <c r="AD12" s="258">
        <v>0.005034722222222172</v>
      </c>
      <c r="AE12" s="258">
        <f>AD12</f>
        <v>0.005034722222222172</v>
      </c>
      <c r="AF12" s="256">
        <v>3</v>
      </c>
      <c r="AG12" s="259">
        <f>AE12/$AE$8*100%</f>
        <v>2.253886010362581</v>
      </c>
      <c r="AH12" s="260"/>
      <c r="AI12" s="261">
        <v>91</v>
      </c>
    </row>
    <row r="13" spans="1:35" s="12" customFormat="1" ht="21.75" customHeight="1">
      <c r="A13" s="442">
        <v>4</v>
      </c>
      <c r="B13" s="472" t="s">
        <v>69</v>
      </c>
      <c r="C13" s="474" t="s">
        <v>70</v>
      </c>
      <c r="D13" s="445">
        <v>1967</v>
      </c>
      <c r="E13" s="476" t="s">
        <v>211</v>
      </c>
      <c r="F13" s="445" t="s">
        <v>10</v>
      </c>
      <c r="G13" s="447" t="s">
        <v>11</v>
      </c>
      <c r="H13" s="183">
        <v>0</v>
      </c>
      <c r="I13" s="106">
        <v>100</v>
      </c>
      <c r="J13" s="106">
        <v>0</v>
      </c>
      <c r="K13" s="106">
        <v>5</v>
      </c>
      <c r="L13" s="106">
        <v>65</v>
      </c>
      <c r="M13" s="106">
        <v>0</v>
      </c>
      <c r="N13" s="106">
        <v>0</v>
      </c>
      <c r="O13" s="106"/>
      <c r="P13" s="106"/>
      <c r="Q13" s="106"/>
      <c r="R13" s="184"/>
      <c r="S13" s="74">
        <v>0.6225694444444444</v>
      </c>
      <c r="T13" s="170">
        <v>0.6256944444444444</v>
      </c>
      <c r="U13" s="75">
        <v>0.0031250000000000444</v>
      </c>
      <c r="V13" s="177">
        <v>0</v>
      </c>
      <c r="W13" s="173">
        <v>0</v>
      </c>
      <c r="X13" s="177">
        <v>170</v>
      </c>
      <c r="Y13" s="176">
        <v>0.0019675925925925924</v>
      </c>
      <c r="Z13" s="176" t="s">
        <v>58</v>
      </c>
      <c r="AA13" s="176" t="s">
        <v>58</v>
      </c>
      <c r="AB13" s="176">
        <v>0.0019675925925925924</v>
      </c>
      <c r="AC13" s="176">
        <v>0.005092592592592636</v>
      </c>
      <c r="AD13" s="176">
        <v>0.005092592592592636</v>
      </c>
      <c r="AE13" s="435">
        <f>AD13</f>
        <v>0.005092592592592636</v>
      </c>
      <c r="AF13" s="459">
        <v>4</v>
      </c>
      <c r="AG13" s="448">
        <f>AE13/$AE$8*100%</f>
        <v>2.2797927461139174</v>
      </c>
      <c r="AH13" s="531"/>
      <c r="AI13" s="515">
        <v>87</v>
      </c>
    </row>
    <row r="14" spans="1:37" ht="21.75" customHeight="1" thickBot="1">
      <c r="A14" s="426"/>
      <c r="B14" s="473"/>
      <c r="C14" s="475"/>
      <c r="D14" s="446"/>
      <c r="E14" s="477"/>
      <c r="F14" s="446"/>
      <c r="G14" s="434"/>
      <c r="H14" s="169">
        <v>0</v>
      </c>
      <c r="I14" s="61">
        <v>150</v>
      </c>
      <c r="J14" s="61">
        <v>5</v>
      </c>
      <c r="K14" s="61">
        <v>0</v>
      </c>
      <c r="L14" s="61">
        <v>250</v>
      </c>
      <c r="M14" s="61">
        <v>5</v>
      </c>
      <c r="N14" s="61">
        <v>0</v>
      </c>
      <c r="O14" s="61"/>
      <c r="P14" s="61"/>
      <c r="Q14" s="61"/>
      <c r="R14" s="76"/>
      <c r="S14" s="171">
        <v>0.5097222222222222</v>
      </c>
      <c r="T14" s="172">
        <v>0.5131249999999999</v>
      </c>
      <c r="U14" s="179">
        <v>0.0034027777777777546</v>
      </c>
      <c r="V14" s="175">
        <v>0</v>
      </c>
      <c r="W14" s="63">
        <v>0</v>
      </c>
      <c r="X14" s="175">
        <v>410</v>
      </c>
      <c r="Y14" s="174">
        <v>0.00474537037037037</v>
      </c>
      <c r="Z14" s="174" t="s">
        <v>58</v>
      </c>
      <c r="AA14" s="174" t="s">
        <v>58</v>
      </c>
      <c r="AB14" s="174">
        <v>0.00474537037037037</v>
      </c>
      <c r="AC14" s="174">
        <v>0.008148148148148125</v>
      </c>
      <c r="AD14" s="174">
        <v>0.008148148148148125</v>
      </c>
      <c r="AE14" s="458"/>
      <c r="AF14" s="460"/>
      <c r="AG14" s="449"/>
      <c r="AH14" s="532"/>
      <c r="AI14" s="516"/>
      <c r="AK14" s="12"/>
    </row>
    <row r="15" spans="1:35" s="12" customFormat="1" ht="21.75" customHeight="1">
      <c r="A15" s="425">
        <v>5</v>
      </c>
      <c r="B15" s="482" t="s">
        <v>100</v>
      </c>
      <c r="C15" s="480" t="s">
        <v>101</v>
      </c>
      <c r="D15" s="478">
        <v>1997</v>
      </c>
      <c r="E15" s="484" t="s">
        <v>80</v>
      </c>
      <c r="F15" s="478" t="s">
        <v>13</v>
      </c>
      <c r="G15" s="433" t="s">
        <v>11</v>
      </c>
      <c r="H15" s="168">
        <v>0</v>
      </c>
      <c r="I15" s="29">
        <v>100</v>
      </c>
      <c r="J15" s="29">
        <v>0</v>
      </c>
      <c r="K15" s="29">
        <v>5</v>
      </c>
      <c r="L15" s="29">
        <v>110</v>
      </c>
      <c r="M15" s="29">
        <v>0</v>
      </c>
      <c r="N15" s="29">
        <v>0</v>
      </c>
      <c r="O15" s="29"/>
      <c r="P15" s="29"/>
      <c r="Q15" s="29"/>
      <c r="R15" s="30"/>
      <c r="S15" s="31">
        <v>0.7243055555555555</v>
      </c>
      <c r="T15" s="180">
        <v>0.7270023148148148</v>
      </c>
      <c r="U15" s="32">
        <v>0.0026967592592592737</v>
      </c>
      <c r="V15" s="182">
        <v>0</v>
      </c>
      <c r="W15" s="66">
        <v>0</v>
      </c>
      <c r="X15" s="182">
        <v>215</v>
      </c>
      <c r="Y15" s="181">
        <v>0.0024884259259259256</v>
      </c>
      <c r="Z15" s="181" t="s">
        <v>58</v>
      </c>
      <c r="AA15" s="181" t="s">
        <v>58</v>
      </c>
      <c r="AB15" s="181">
        <v>0.0024884259259259256</v>
      </c>
      <c r="AC15" s="181">
        <v>0.005185185185185199</v>
      </c>
      <c r="AD15" s="181">
        <f>AC15</f>
        <v>0.005185185185185199</v>
      </c>
      <c r="AE15" s="437">
        <f>AD15</f>
        <v>0.005185185185185199</v>
      </c>
      <c r="AF15" s="466">
        <v>5</v>
      </c>
      <c r="AG15" s="438">
        <f>AE15/$AE$8*100%</f>
        <v>2.3212435233159745</v>
      </c>
      <c r="AH15" s="525"/>
      <c r="AI15" s="519">
        <v>79</v>
      </c>
    </row>
    <row r="16" spans="1:35" s="12" customFormat="1" ht="21.75" customHeight="1" thickBot="1">
      <c r="A16" s="452"/>
      <c r="B16" s="483"/>
      <c r="C16" s="481"/>
      <c r="D16" s="479"/>
      <c r="E16" s="485"/>
      <c r="F16" s="479"/>
      <c r="G16" s="457"/>
      <c r="H16" s="207">
        <v>0</v>
      </c>
      <c r="I16" s="208">
        <v>100</v>
      </c>
      <c r="J16" s="208">
        <v>0</v>
      </c>
      <c r="K16" s="208">
        <v>155</v>
      </c>
      <c r="L16" s="208">
        <v>0</v>
      </c>
      <c r="M16" s="208">
        <v>0</v>
      </c>
      <c r="N16" s="208">
        <v>0</v>
      </c>
      <c r="O16" s="208"/>
      <c r="P16" s="208"/>
      <c r="Q16" s="208"/>
      <c r="R16" s="209"/>
      <c r="S16" s="210">
        <v>0.6638888888888889</v>
      </c>
      <c r="T16" s="211">
        <v>0.6673842592592593</v>
      </c>
      <c r="U16" s="240">
        <v>0.0034953703703703987</v>
      </c>
      <c r="V16" s="213">
        <v>0</v>
      </c>
      <c r="W16" s="214">
        <v>0</v>
      </c>
      <c r="X16" s="213">
        <v>255</v>
      </c>
      <c r="Y16" s="215">
        <v>0.002951388888888889</v>
      </c>
      <c r="Z16" s="215" t="s">
        <v>58</v>
      </c>
      <c r="AA16" s="215" t="s">
        <v>58</v>
      </c>
      <c r="AB16" s="215">
        <v>0.002951388888888889</v>
      </c>
      <c r="AC16" s="215">
        <v>0.0064467592592592875</v>
      </c>
      <c r="AD16" s="215">
        <v>0.0064467592592592875</v>
      </c>
      <c r="AE16" s="465"/>
      <c r="AF16" s="467"/>
      <c r="AG16" s="439"/>
      <c r="AH16" s="526"/>
      <c r="AI16" s="520"/>
    </row>
    <row r="17" spans="1:35" s="12" customFormat="1" ht="21.75" customHeight="1">
      <c r="A17" s="442">
        <v>6</v>
      </c>
      <c r="B17" s="472" t="s">
        <v>75</v>
      </c>
      <c r="C17" s="474" t="s">
        <v>214</v>
      </c>
      <c r="D17" s="445">
        <v>1997</v>
      </c>
      <c r="E17" s="476" t="s">
        <v>211</v>
      </c>
      <c r="F17" s="445" t="s">
        <v>8</v>
      </c>
      <c r="G17" s="447" t="s">
        <v>9</v>
      </c>
      <c r="H17" s="183">
        <v>0</v>
      </c>
      <c r="I17" s="106">
        <v>100</v>
      </c>
      <c r="J17" s="106">
        <v>5</v>
      </c>
      <c r="K17" s="106">
        <v>0</v>
      </c>
      <c r="L17" s="106">
        <v>65</v>
      </c>
      <c r="M17" s="106">
        <v>5</v>
      </c>
      <c r="N17" s="106">
        <v>0</v>
      </c>
      <c r="O17" s="106"/>
      <c r="P17" s="106"/>
      <c r="Q17" s="106"/>
      <c r="R17" s="184"/>
      <c r="S17" s="74">
        <v>0.6163194444444444</v>
      </c>
      <c r="T17" s="170">
        <v>0.6206481481481482</v>
      </c>
      <c r="U17" s="75">
        <v>0.004328703703703751</v>
      </c>
      <c r="V17" s="177">
        <v>0</v>
      </c>
      <c r="W17" s="173">
        <v>0</v>
      </c>
      <c r="X17" s="177">
        <v>175</v>
      </c>
      <c r="Y17" s="176">
        <v>0.002025462962962963</v>
      </c>
      <c r="Z17" s="176" t="s">
        <v>58</v>
      </c>
      <c r="AA17" s="176" t="s">
        <v>58</v>
      </c>
      <c r="AB17" s="176">
        <v>0.002025462962962963</v>
      </c>
      <c r="AC17" s="176">
        <v>0.0063541666666667145</v>
      </c>
      <c r="AD17" s="176">
        <v>0.0063541666666667145</v>
      </c>
      <c r="AE17" s="435">
        <f>AD17</f>
        <v>0.0063541666666667145</v>
      </c>
      <c r="AF17" s="459">
        <v>6</v>
      </c>
      <c r="AG17" s="448">
        <f>AE17/$AE$8*100%</f>
        <v>2.8445595854921346</v>
      </c>
      <c r="AH17" s="531"/>
      <c r="AI17" s="515">
        <v>75</v>
      </c>
    </row>
    <row r="18" spans="1:35" s="12" customFormat="1" ht="21.75" customHeight="1" thickBot="1">
      <c r="A18" s="426"/>
      <c r="B18" s="473"/>
      <c r="C18" s="475"/>
      <c r="D18" s="446"/>
      <c r="E18" s="477"/>
      <c r="F18" s="446"/>
      <c r="G18" s="434"/>
      <c r="H18" s="169">
        <v>0</v>
      </c>
      <c r="I18" s="61">
        <v>0</v>
      </c>
      <c r="J18" s="61">
        <v>0</v>
      </c>
      <c r="K18" s="61">
        <v>0</v>
      </c>
      <c r="L18" s="61" t="s">
        <v>106</v>
      </c>
      <c r="M18" s="61" t="s">
        <v>106</v>
      </c>
      <c r="N18" s="61" t="s">
        <v>106</v>
      </c>
      <c r="O18" s="61"/>
      <c r="P18" s="61"/>
      <c r="Q18" s="61"/>
      <c r="R18" s="76"/>
      <c r="S18" s="171">
        <v>0.517361111111111</v>
      </c>
      <c r="T18" s="172" t="s">
        <v>107</v>
      </c>
      <c r="U18" s="204" t="s">
        <v>107</v>
      </c>
      <c r="V18" s="175">
        <v>3</v>
      </c>
      <c r="W18" s="63">
        <v>0</v>
      </c>
      <c r="X18" s="175">
        <v>0</v>
      </c>
      <c r="Y18" s="174" t="s">
        <v>58</v>
      </c>
      <c r="Z18" s="174" t="s">
        <v>58</v>
      </c>
      <c r="AA18" s="174" t="s">
        <v>58</v>
      </c>
      <c r="AB18" s="174">
        <v>0</v>
      </c>
      <c r="AC18" s="174" t="s">
        <v>58</v>
      </c>
      <c r="AD18" s="62" t="s">
        <v>107</v>
      </c>
      <c r="AE18" s="458"/>
      <c r="AF18" s="460"/>
      <c r="AG18" s="449"/>
      <c r="AH18" s="532"/>
      <c r="AI18" s="516"/>
    </row>
    <row r="19" spans="1:35" s="12" customFormat="1" ht="21.75" customHeight="1">
      <c r="A19" s="425">
        <v>7</v>
      </c>
      <c r="B19" s="482" t="s">
        <v>72</v>
      </c>
      <c r="C19" s="480" t="s">
        <v>73</v>
      </c>
      <c r="D19" s="478">
        <v>1991</v>
      </c>
      <c r="E19" s="484" t="s">
        <v>63</v>
      </c>
      <c r="F19" s="478" t="s">
        <v>74</v>
      </c>
      <c r="G19" s="433" t="s">
        <v>19</v>
      </c>
      <c r="H19" s="168">
        <v>0</v>
      </c>
      <c r="I19" s="29">
        <v>100</v>
      </c>
      <c r="J19" s="29">
        <v>55</v>
      </c>
      <c r="K19" s="29">
        <v>50</v>
      </c>
      <c r="L19" s="29">
        <v>300</v>
      </c>
      <c r="M19" s="29">
        <v>5</v>
      </c>
      <c r="N19" s="29">
        <v>0</v>
      </c>
      <c r="O19" s="29"/>
      <c r="P19" s="29"/>
      <c r="Q19" s="29"/>
      <c r="R19" s="30"/>
      <c r="S19" s="31">
        <v>0.5277777777777778</v>
      </c>
      <c r="T19" s="180">
        <v>0.5296759259259259</v>
      </c>
      <c r="U19" s="32">
        <v>0.0018981481481481488</v>
      </c>
      <c r="V19" s="182">
        <v>0</v>
      </c>
      <c r="W19" s="66">
        <v>0</v>
      </c>
      <c r="X19" s="182">
        <v>510</v>
      </c>
      <c r="Y19" s="181">
        <v>0.005902777777777778</v>
      </c>
      <c r="Z19" s="181" t="s">
        <v>58</v>
      </c>
      <c r="AA19" s="181" t="s">
        <v>58</v>
      </c>
      <c r="AB19" s="181">
        <v>0.005902777777777778</v>
      </c>
      <c r="AC19" s="181">
        <v>0.007800925925925926</v>
      </c>
      <c r="AD19" s="181">
        <v>0.007800925925925926</v>
      </c>
      <c r="AE19" s="437">
        <f>AD19</f>
        <v>0.007800925925925926</v>
      </c>
      <c r="AF19" s="466">
        <v>7</v>
      </c>
      <c r="AG19" s="438">
        <f>AE19/$AE$8*100%</f>
        <v>3.4922279792744706</v>
      </c>
      <c r="AH19" s="525"/>
      <c r="AI19" s="519">
        <v>72</v>
      </c>
    </row>
    <row r="20" spans="1:35" s="12" customFormat="1" ht="21.75" customHeight="1" thickBot="1">
      <c r="A20" s="452"/>
      <c r="B20" s="483"/>
      <c r="C20" s="481"/>
      <c r="D20" s="479"/>
      <c r="E20" s="485"/>
      <c r="F20" s="479"/>
      <c r="G20" s="457"/>
      <c r="H20" s="207">
        <v>0</v>
      </c>
      <c r="I20" s="208">
        <v>100</v>
      </c>
      <c r="J20" s="208">
        <v>100</v>
      </c>
      <c r="K20" s="208">
        <v>50</v>
      </c>
      <c r="L20" s="208">
        <v>300</v>
      </c>
      <c r="M20" s="208">
        <v>5</v>
      </c>
      <c r="N20" s="208">
        <v>0</v>
      </c>
      <c r="O20" s="208"/>
      <c r="P20" s="208"/>
      <c r="Q20" s="208"/>
      <c r="R20" s="209"/>
      <c r="S20" s="210">
        <v>0.657986111111111</v>
      </c>
      <c r="T20" s="211">
        <v>0.660324074074074</v>
      </c>
      <c r="U20" s="240">
        <v>0.0023379629629629584</v>
      </c>
      <c r="V20" s="213">
        <v>0</v>
      </c>
      <c r="W20" s="214">
        <v>0</v>
      </c>
      <c r="X20" s="213">
        <v>555</v>
      </c>
      <c r="Y20" s="215">
        <v>0.006423611111111111</v>
      </c>
      <c r="Z20" s="215" t="s">
        <v>58</v>
      </c>
      <c r="AA20" s="215" t="s">
        <v>58</v>
      </c>
      <c r="AB20" s="215">
        <v>0.006423611111111111</v>
      </c>
      <c r="AC20" s="215">
        <v>0.00876157407407407</v>
      </c>
      <c r="AD20" s="215">
        <v>0.00876157407407407</v>
      </c>
      <c r="AE20" s="465"/>
      <c r="AF20" s="467"/>
      <c r="AG20" s="439"/>
      <c r="AH20" s="526"/>
      <c r="AI20" s="520"/>
    </row>
    <row r="21" spans="1:35" s="12" customFormat="1" ht="21.75" customHeight="1">
      <c r="A21" s="442">
        <v>8</v>
      </c>
      <c r="B21" s="443" t="s">
        <v>229</v>
      </c>
      <c r="C21" s="444" t="s">
        <v>230</v>
      </c>
      <c r="D21" s="436">
        <v>1991</v>
      </c>
      <c r="E21" s="476" t="s">
        <v>63</v>
      </c>
      <c r="F21" s="533" t="s">
        <v>221</v>
      </c>
      <c r="G21" s="447" t="s">
        <v>19</v>
      </c>
      <c r="H21" s="183"/>
      <c r="I21" s="106">
        <v>150</v>
      </c>
      <c r="J21" s="106">
        <v>0</v>
      </c>
      <c r="K21" s="106">
        <v>5</v>
      </c>
      <c r="L21" s="106">
        <v>200</v>
      </c>
      <c r="M21" s="106">
        <v>5</v>
      </c>
      <c r="N21" s="106"/>
      <c r="O21" s="106"/>
      <c r="P21" s="106"/>
      <c r="Q21" s="106"/>
      <c r="R21" s="184"/>
      <c r="S21" s="74">
        <v>0.71875</v>
      </c>
      <c r="T21" s="170">
        <v>0.7224189814814815</v>
      </c>
      <c r="U21" s="75">
        <f>T21-S21</f>
        <v>0.003668981481481537</v>
      </c>
      <c r="V21" s="177"/>
      <c r="W21" s="173"/>
      <c r="X21" s="177">
        <f>SUM(I21:M21)</f>
        <v>360</v>
      </c>
      <c r="Y21" s="176"/>
      <c r="Z21" s="176"/>
      <c r="AA21" s="176"/>
      <c r="AB21" s="176">
        <f>TIME(0,0,X21)</f>
        <v>0.004166666666666667</v>
      </c>
      <c r="AC21" s="176">
        <f>U21+AB21</f>
        <v>0.007835648148148203</v>
      </c>
      <c r="AD21" s="176">
        <f>AC21</f>
        <v>0.007835648148148203</v>
      </c>
      <c r="AE21" s="435">
        <f>AD21</f>
        <v>0.007835648148148203</v>
      </c>
      <c r="AF21" s="443">
        <v>8</v>
      </c>
      <c r="AG21" s="448">
        <f>AE21/$AE$8*100%</f>
        <v>3.5077720207252714</v>
      </c>
      <c r="AH21" s="531"/>
      <c r="AI21" s="529">
        <v>69</v>
      </c>
    </row>
    <row r="22" spans="1:35" s="12" customFormat="1" ht="21.75" customHeight="1" thickBot="1">
      <c r="A22" s="426"/>
      <c r="B22" s="428"/>
      <c r="C22" s="430"/>
      <c r="D22" s="420"/>
      <c r="E22" s="477"/>
      <c r="F22" s="432"/>
      <c r="G22" s="434"/>
      <c r="H22" s="169"/>
      <c r="I22" s="61">
        <v>200</v>
      </c>
      <c r="J22" s="61">
        <v>10</v>
      </c>
      <c r="K22" s="61">
        <v>50</v>
      </c>
      <c r="L22" s="61">
        <v>100</v>
      </c>
      <c r="M22" s="61">
        <v>5</v>
      </c>
      <c r="N22" s="61"/>
      <c r="O22" s="61"/>
      <c r="P22" s="61"/>
      <c r="Q22" s="61"/>
      <c r="R22" s="76"/>
      <c r="S22" s="171">
        <v>0.5381944444444444</v>
      </c>
      <c r="T22" s="172">
        <v>0.5418287037037037</v>
      </c>
      <c r="U22" s="179">
        <f>T22-S22</f>
        <v>0.0036342592592593093</v>
      </c>
      <c r="V22" s="175"/>
      <c r="W22" s="63"/>
      <c r="X22" s="175">
        <f>SUM(I22:M22)</f>
        <v>365</v>
      </c>
      <c r="Y22" s="174"/>
      <c r="Z22" s="174"/>
      <c r="AA22" s="174"/>
      <c r="AB22" s="174">
        <f>TIME(0,0,X22)</f>
        <v>0.004224537037037037</v>
      </c>
      <c r="AC22" s="174">
        <f>U22+AB22</f>
        <v>0.007858796296296346</v>
      </c>
      <c r="AD22" s="174">
        <f>AC22</f>
        <v>0.007858796296296346</v>
      </c>
      <c r="AE22" s="458"/>
      <c r="AF22" s="428"/>
      <c r="AG22" s="449"/>
      <c r="AH22" s="532"/>
      <c r="AI22" s="530"/>
    </row>
    <row r="23" spans="1:35" s="12" customFormat="1" ht="21.75" customHeight="1">
      <c r="A23" s="425">
        <v>9</v>
      </c>
      <c r="B23" s="427" t="s">
        <v>231</v>
      </c>
      <c r="C23" s="429" t="s">
        <v>232</v>
      </c>
      <c r="D23" s="419">
        <v>1997</v>
      </c>
      <c r="E23" s="419" t="s">
        <v>80</v>
      </c>
      <c r="F23" s="431" t="s">
        <v>223</v>
      </c>
      <c r="G23" s="433" t="s">
        <v>11</v>
      </c>
      <c r="H23" s="168"/>
      <c r="I23" s="29">
        <v>150</v>
      </c>
      <c r="J23" s="29">
        <v>0</v>
      </c>
      <c r="K23" s="29">
        <v>0</v>
      </c>
      <c r="L23" s="29">
        <v>300</v>
      </c>
      <c r="M23" s="29">
        <v>5</v>
      </c>
      <c r="N23" s="29"/>
      <c r="O23" s="29"/>
      <c r="P23" s="29"/>
      <c r="Q23" s="29"/>
      <c r="R23" s="30"/>
      <c r="S23" s="31">
        <v>0.5416666666666666</v>
      </c>
      <c r="T23" s="180">
        <v>0.5451967592592593</v>
      </c>
      <c r="U23" s="32">
        <f>T23-S23</f>
        <v>0.0035300925925926263</v>
      </c>
      <c r="V23" s="182"/>
      <c r="W23" s="66"/>
      <c r="X23" s="182">
        <f>SUM(I23:M23)</f>
        <v>455</v>
      </c>
      <c r="Y23" s="181"/>
      <c r="Z23" s="181"/>
      <c r="AA23" s="181"/>
      <c r="AB23" s="181">
        <f>TIME(0,0,X23)</f>
        <v>0.0052662037037037035</v>
      </c>
      <c r="AC23" s="181">
        <f>U23+AB23</f>
        <v>0.00879629629629633</v>
      </c>
      <c r="AD23" s="181">
        <f>AC23</f>
        <v>0.00879629629629633</v>
      </c>
      <c r="AE23" s="437">
        <f>AD23</f>
        <v>0.00879629629629633</v>
      </c>
      <c r="AF23" s="427">
        <v>9</v>
      </c>
      <c r="AG23" s="438">
        <f>AE23/$AE$8*100%</f>
        <v>3.937823834196747</v>
      </c>
      <c r="AH23" s="525"/>
      <c r="AI23" s="527">
        <v>66</v>
      </c>
    </row>
    <row r="24" spans="1:35" s="12" customFormat="1" ht="21.75" customHeight="1" thickBot="1">
      <c r="A24" s="452"/>
      <c r="B24" s="453"/>
      <c r="C24" s="454"/>
      <c r="D24" s="455"/>
      <c r="E24" s="455"/>
      <c r="F24" s="456"/>
      <c r="G24" s="457"/>
      <c r="H24" s="207"/>
      <c r="I24" s="208">
        <v>200</v>
      </c>
      <c r="J24" s="208">
        <v>5</v>
      </c>
      <c r="K24" s="208">
        <v>0</v>
      </c>
      <c r="L24" s="208" t="s">
        <v>106</v>
      </c>
      <c r="M24" s="208" t="s">
        <v>106</v>
      </c>
      <c r="N24" s="208"/>
      <c r="O24" s="208"/>
      <c r="P24" s="208"/>
      <c r="Q24" s="208"/>
      <c r="R24" s="209"/>
      <c r="S24" s="210">
        <v>0.7125</v>
      </c>
      <c r="T24" s="211" t="s">
        <v>107</v>
      </c>
      <c r="U24" s="241" t="s">
        <v>107</v>
      </c>
      <c r="V24" s="213"/>
      <c r="W24" s="214"/>
      <c r="X24" s="213">
        <f>SUM(I24:M24)</f>
        <v>205</v>
      </c>
      <c r="Y24" s="215"/>
      <c r="Z24" s="215"/>
      <c r="AA24" s="215"/>
      <c r="AB24" s="215">
        <f>TIME(0,0,X24)</f>
        <v>0.002372685185185185</v>
      </c>
      <c r="AC24" s="215"/>
      <c r="AD24" s="239" t="s">
        <v>107</v>
      </c>
      <c r="AE24" s="465"/>
      <c r="AF24" s="453"/>
      <c r="AG24" s="439"/>
      <c r="AH24" s="526"/>
      <c r="AI24" s="528"/>
    </row>
    <row r="25" spans="1:35" s="12" customFormat="1" ht="29.25" customHeight="1" thickBot="1">
      <c r="A25" s="221">
        <v>10</v>
      </c>
      <c r="B25" s="222" t="s">
        <v>233</v>
      </c>
      <c r="C25" s="223" t="s">
        <v>234</v>
      </c>
      <c r="D25" s="224">
        <v>1995</v>
      </c>
      <c r="E25" s="225" t="s">
        <v>63</v>
      </c>
      <c r="F25" s="224" t="s">
        <v>221</v>
      </c>
      <c r="G25" s="226" t="s">
        <v>19</v>
      </c>
      <c r="H25" s="227"/>
      <c r="I25" s="228">
        <v>200</v>
      </c>
      <c r="J25" s="228">
        <v>5</v>
      </c>
      <c r="K25" s="228">
        <v>5</v>
      </c>
      <c r="L25" s="228" t="s">
        <v>106</v>
      </c>
      <c r="M25" s="228" t="s">
        <v>106</v>
      </c>
      <c r="N25" s="228"/>
      <c r="O25" s="228"/>
      <c r="P25" s="228"/>
      <c r="Q25" s="228"/>
      <c r="R25" s="229"/>
      <c r="S25" s="230">
        <v>0.6013888888888889</v>
      </c>
      <c r="T25" s="231" t="s">
        <v>107</v>
      </c>
      <c r="U25" s="262" t="s">
        <v>107</v>
      </c>
      <c r="V25" s="233"/>
      <c r="W25" s="234"/>
      <c r="X25" s="233">
        <f>SUM(I25:M25)</f>
        <v>210</v>
      </c>
      <c r="Y25" s="235"/>
      <c r="Z25" s="235"/>
      <c r="AA25" s="235"/>
      <c r="AB25" s="235">
        <f>TIME(0,0,X25)</f>
        <v>0.0024305555555555556</v>
      </c>
      <c r="AC25" s="235"/>
      <c r="AD25" s="263" t="s">
        <v>107</v>
      </c>
      <c r="AE25" s="263" t="s">
        <v>107</v>
      </c>
      <c r="AF25" s="233"/>
      <c r="AG25" s="235"/>
      <c r="AH25" s="264"/>
      <c r="AI25" s="265"/>
    </row>
    <row r="26" spans="1:35" s="12" customFormat="1" ht="15.75" customHeight="1">
      <c r="A26" s="167"/>
      <c r="B26" s="107"/>
      <c r="C26" s="122"/>
      <c r="D26" s="123"/>
      <c r="E26" s="124" t="s">
        <v>205</v>
      </c>
      <c r="F26" s="125">
        <v>48.6</v>
      </c>
      <c r="G26" s="191"/>
      <c r="H26" s="192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4"/>
      <c r="T26" s="194"/>
      <c r="U26" s="195"/>
      <c r="V26" s="93"/>
      <c r="W26" s="94"/>
      <c r="X26" s="93"/>
      <c r="Y26" s="195"/>
      <c r="Z26" s="195"/>
      <c r="AA26" s="195"/>
      <c r="AB26" s="195"/>
      <c r="AC26" s="195"/>
      <c r="AD26" s="195"/>
      <c r="AE26" s="195"/>
      <c r="AF26" s="93"/>
      <c r="AG26" s="195"/>
      <c r="AH26" s="195"/>
      <c r="AI26" s="93"/>
    </row>
    <row r="27" spans="1:35" s="12" customFormat="1" ht="12.75" customHeight="1">
      <c r="A27" s="167"/>
      <c r="B27" s="107"/>
      <c r="C27" s="122"/>
      <c r="D27" s="123"/>
      <c r="E27" s="124"/>
      <c r="F27" s="125"/>
      <c r="G27" s="191"/>
      <c r="H27" s="192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4"/>
      <c r="T27" s="194"/>
      <c r="U27" s="195"/>
      <c r="V27" s="93"/>
      <c r="W27" s="94"/>
      <c r="X27" s="93"/>
      <c r="Y27" s="195"/>
      <c r="Z27" s="195"/>
      <c r="AA27" s="195"/>
      <c r="AB27" s="195"/>
      <c r="AC27" s="195"/>
      <c r="AD27" s="195"/>
      <c r="AE27" s="195"/>
      <c r="AF27" s="93"/>
      <c r="AG27" s="195"/>
      <c r="AH27" s="195"/>
      <c r="AI27" s="93"/>
    </row>
    <row r="28" spans="1:31" s="142" customFormat="1" ht="29.25" customHeight="1" outlineLevel="1">
      <c r="A28" s="130" t="s">
        <v>144</v>
      </c>
      <c r="B28" s="131"/>
      <c r="C28" s="132"/>
      <c r="D28" s="132"/>
      <c r="E28" s="133"/>
      <c r="F28" s="132"/>
      <c r="G28" s="126"/>
      <c r="H28" s="134"/>
      <c r="I28" s="135"/>
      <c r="J28" s="134"/>
      <c r="K28" s="135"/>
      <c r="L28" s="135"/>
      <c r="M28" s="135"/>
      <c r="N28" s="135"/>
      <c r="O28" s="135"/>
      <c r="P28" s="135"/>
      <c r="Q28" s="135"/>
      <c r="R28" s="136"/>
      <c r="S28" s="136"/>
      <c r="T28" s="137"/>
      <c r="U28" s="138"/>
      <c r="V28" s="135"/>
      <c r="W28" s="139"/>
      <c r="X28" s="136"/>
      <c r="Y28" s="136"/>
      <c r="Z28" s="136"/>
      <c r="AA28" s="136"/>
      <c r="AB28" s="135"/>
      <c r="AC28" s="140"/>
      <c r="AD28" s="141"/>
      <c r="AE28" s="143"/>
    </row>
    <row r="29" spans="1:31" s="142" customFormat="1" ht="29.25" customHeight="1" outlineLevel="1">
      <c r="A29" s="130" t="s">
        <v>145</v>
      </c>
      <c r="B29" s="145"/>
      <c r="D29" s="146"/>
      <c r="G29" s="113"/>
      <c r="H29" s="114"/>
      <c r="J29" s="114"/>
      <c r="R29" s="144"/>
      <c r="S29" s="144"/>
      <c r="T29" s="144"/>
      <c r="U29" s="141"/>
      <c r="W29" s="141"/>
      <c r="X29" s="144"/>
      <c r="Y29" s="144"/>
      <c r="Z29" s="144"/>
      <c r="AA29" s="144"/>
      <c r="AD29" s="141"/>
      <c r="AE29" s="143"/>
    </row>
  </sheetData>
  <sheetProtection sheet="1" objects="1" scenarios="1"/>
  <mergeCells count="112">
    <mergeCell ref="A1:AI1"/>
    <mergeCell ref="A2:AI2"/>
    <mergeCell ref="A5:AI5"/>
    <mergeCell ref="A6:A7"/>
    <mergeCell ref="B6:B7"/>
    <mergeCell ref="C6:C7"/>
    <mergeCell ref="D6:D7"/>
    <mergeCell ref="E6:E7"/>
    <mergeCell ref="F6:F7"/>
    <mergeCell ref="G6:G7"/>
    <mergeCell ref="H6:H7"/>
    <mergeCell ref="I6:R6"/>
    <mergeCell ref="S6:S7"/>
    <mergeCell ref="T6:T7"/>
    <mergeCell ref="U6:AH6"/>
    <mergeCell ref="AI6:AI7"/>
    <mergeCell ref="A13:A14"/>
    <mergeCell ref="G10:G11"/>
    <mergeCell ref="A10:A11"/>
    <mergeCell ref="B10:B11"/>
    <mergeCell ref="C10:C11"/>
    <mergeCell ref="D10:D11"/>
    <mergeCell ref="E10:E11"/>
    <mergeCell ref="F10:F11"/>
    <mergeCell ref="G13:G14"/>
    <mergeCell ref="B13:B14"/>
    <mergeCell ref="C13:C14"/>
    <mergeCell ref="D13:D14"/>
    <mergeCell ref="E13:E14"/>
    <mergeCell ref="F13:F14"/>
    <mergeCell ref="AE13:AE14"/>
    <mergeCell ref="AF13:AF14"/>
    <mergeCell ref="AF19:AF20"/>
    <mergeCell ref="AG19:AG20"/>
    <mergeCell ref="AI19:AI20"/>
    <mergeCell ref="AF8:AF9"/>
    <mergeCell ref="B19:B20"/>
    <mergeCell ref="C19:C20"/>
    <mergeCell ref="D19:D20"/>
    <mergeCell ref="E19:E20"/>
    <mergeCell ref="F19:F20"/>
    <mergeCell ref="AH17:AH18"/>
    <mergeCell ref="AI17:AI18"/>
    <mergeCell ref="B17:B18"/>
    <mergeCell ref="C17:C18"/>
    <mergeCell ref="D17:D18"/>
    <mergeCell ref="E17:E18"/>
    <mergeCell ref="AH19:AH20"/>
    <mergeCell ref="G8:G9"/>
    <mergeCell ref="B8:B9"/>
    <mergeCell ref="C8:C9"/>
    <mergeCell ref="D8:D9"/>
    <mergeCell ref="E8:E9"/>
    <mergeCell ref="F8:F9"/>
    <mergeCell ref="A17:A18"/>
    <mergeCell ref="A15:A16"/>
    <mergeCell ref="A19:A20"/>
    <mergeCell ref="AE8:AE9"/>
    <mergeCell ref="AE10:AE11"/>
    <mergeCell ref="AE17:AE18"/>
    <mergeCell ref="AE15:AE16"/>
    <mergeCell ref="F17:F18"/>
    <mergeCell ref="G17:G18"/>
    <mergeCell ref="B15:B16"/>
    <mergeCell ref="C15:C16"/>
    <mergeCell ref="D15:D16"/>
    <mergeCell ref="E15:E16"/>
    <mergeCell ref="F15:F16"/>
    <mergeCell ref="G15:G16"/>
    <mergeCell ref="G19:G20"/>
    <mergeCell ref="AE19:AE20"/>
    <mergeCell ref="A8:A9"/>
    <mergeCell ref="AG8:AG9"/>
    <mergeCell ref="AH8:AH9"/>
    <mergeCell ref="AI8:AI9"/>
    <mergeCell ref="AG10:AG11"/>
    <mergeCell ref="AH10:AH11"/>
    <mergeCell ref="AI10:AI11"/>
    <mergeCell ref="AF10:AF11"/>
    <mergeCell ref="AF17:AF18"/>
    <mergeCell ref="AF15:AF16"/>
    <mergeCell ref="AG15:AG16"/>
    <mergeCell ref="AH15:AH16"/>
    <mergeCell ref="AI15:AI16"/>
    <mergeCell ref="AG17:AG18"/>
    <mergeCell ref="AG13:AG14"/>
    <mergeCell ref="AH13:AH14"/>
    <mergeCell ref="AI13:AI14"/>
    <mergeCell ref="A23:A24"/>
    <mergeCell ref="B23:B24"/>
    <mergeCell ref="C23:C24"/>
    <mergeCell ref="D23:D24"/>
    <mergeCell ref="E23:E24"/>
    <mergeCell ref="F23:F24"/>
    <mergeCell ref="G23:G24"/>
    <mergeCell ref="F21:F22"/>
    <mergeCell ref="G21:G22"/>
    <mergeCell ref="A21:A22"/>
    <mergeCell ref="B21:B22"/>
    <mergeCell ref="C21:C22"/>
    <mergeCell ref="D21:D22"/>
    <mergeCell ref="E21:E22"/>
    <mergeCell ref="AH23:AH24"/>
    <mergeCell ref="AI23:AI24"/>
    <mergeCell ref="AI21:AI22"/>
    <mergeCell ref="AG21:AG22"/>
    <mergeCell ref="AH21:AH22"/>
    <mergeCell ref="AE21:AE22"/>
    <mergeCell ref="AF21:AF22"/>
    <mergeCell ref="AE23:AE24"/>
    <mergeCell ref="AF23:AF24"/>
    <mergeCell ref="AG23:AG2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I18"/>
  <sheetViews>
    <sheetView view="pageBreakPreview" zoomScale="60" zoomScalePageLayoutView="0" workbookViewId="0" topLeftCell="A3">
      <selection activeCell="M44" sqref="M44"/>
    </sheetView>
  </sheetViews>
  <sheetFormatPr defaultColWidth="9.140625" defaultRowHeight="15" outlineLevelRow="1"/>
  <cols>
    <col min="1" max="1" width="3.421875" style="0" customWidth="1"/>
    <col min="2" max="2" width="5.00390625" style="0" customWidth="1"/>
    <col min="3" max="3" width="19.421875" style="0" customWidth="1"/>
    <col min="4" max="4" width="5.7109375" style="0" customWidth="1"/>
    <col min="5" max="5" width="3.421875" style="0" customWidth="1"/>
    <col min="6" max="6" width="11.140625" style="0" customWidth="1"/>
    <col min="7" max="7" width="14.57421875" style="0" customWidth="1"/>
    <col min="8" max="8" width="3.00390625" style="0" hidden="1" customWidth="1"/>
    <col min="9" max="13" width="4.57421875" style="0" customWidth="1"/>
    <col min="14" max="18" width="0" style="0" hidden="1" customWidth="1"/>
    <col min="19" max="20" width="8.7109375" style="0" customWidth="1"/>
    <col min="21" max="21" width="7.57421875" style="0" customWidth="1"/>
    <col min="22" max="23" width="0" style="0" hidden="1" customWidth="1"/>
    <col min="24" max="24" width="5.421875" style="0" customWidth="1"/>
    <col min="25" max="27" width="0" style="0" hidden="1" customWidth="1"/>
    <col min="28" max="28" width="7.7109375" style="0" customWidth="1"/>
    <col min="29" max="29" width="8.00390625" style="0" customWidth="1"/>
    <col min="30" max="31" width="7.8515625" style="0" customWidth="1"/>
    <col min="32" max="32" width="4.57421875" style="0" customWidth="1"/>
    <col min="33" max="34" width="0" style="0" hidden="1" customWidth="1"/>
  </cols>
  <sheetData>
    <row r="1" spans="1:35" s="4" customFormat="1" ht="27.75" customHeight="1">
      <c r="A1" s="492" t="s">
        <v>33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</row>
    <row r="2" spans="1:35" s="13" customFormat="1" ht="16.5" thickBot="1">
      <c r="A2" s="494" t="s">
        <v>146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</row>
    <row r="3" spans="1:35" s="12" customFormat="1" ht="15.75" thickTop="1">
      <c r="A3" s="14" t="s">
        <v>35</v>
      </c>
      <c r="B3" s="15"/>
      <c r="C3" s="16"/>
      <c r="D3" s="16"/>
      <c r="E3" s="166"/>
      <c r="F3" s="14"/>
      <c r="G3" s="15"/>
      <c r="H3" s="18"/>
      <c r="I3" s="19"/>
      <c r="J3" s="15"/>
      <c r="K3" s="19"/>
      <c r="L3" s="15"/>
      <c r="M3" s="15"/>
      <c r="N3" s="15"/>
      <c r="O3" s="15"/>
      <c r="P3" s="15"/>
      <c r="Q3" s="15"/>
      <c r="R3" s="15"/>
      <c r="S3" s="20"/>
      <c r="T3" s="20"/>
      <c r="U3" s="21"/>
      <c r="V3" s="22"/>
      <c r="W3" s="15"/>
      <c r="X3" s="23"/>
      <c r="Y3" s="20"/>
      <c r="Z3" s="20"/>
      <c r="AA3" s="20"/>
      <c r="AB3" s="20"/>
      <c r="AC3" s="15"/>
      <c r="AD3" s="24"/>
      <c r="AE3" s="24"/>
      <c r="AF3" s="25"/>
      <c r="AG3" s="24"/>
      <c r="AH3" s="26"/>
      <c r="AI3" s="27" t="s">
        <v>36</v>
      </c>
    </row>
    <row r="4" spans="1:35" s="12" customFormat="1" ht="5.25" customHeight="1">
      <c r="A4" s="14"/>
      <c r="B4" s="15"/>
      <c r="C4" s="16"/>
      <c r="D4" s="16"/>
      <c r="E4" s="166"/>
      <c r="F4" s="14"/>
      <c r="G4" s="15"/>
      <c r="H4" s="18"/>
      <c r="I4" s="19"/>
      <c r="J4" s="15"/>
      <c r="K4" s="19"/>
      <c r="L4" s="15"/>
      <c r="M4" s="15"/>
      <c r="N4" s="15"/>
      <c r="O4" s="15"/>
      <c r="P4" s="15"/>
      <c r="Q4" s="15"/>
      <c r="R4" s="15"/>
      <c r="S4" s="20"/>
      <c r="T4" s="20"/>
      <c r="U4" s="21"/>
      <c r="V4" s="22"/>
      <c r="W4" s="15"/>
      <c r="X4" s="23"/>
      <c r="Y4" s="20"/>
      <c r="Z4" s="20"/>
      <c r="AA4" s="20"/>
      <c r="AB4" s="20"/>
      <c r="AC4" s="15"/>
      <c r="AD4" s="24"/>
      <c r="AE4" s="24"/>
      <c r="AF4" s="25"/>
      <c r="AG4" s="24"/>
      <c r="AH4" s="26"/>
      <c r="AI4" s="27"/>
    </row>
    <row r="5" spans="1:35" s="12" customFormat="1" ht="54" customHeight="1" thickBot="1">
      <c r="A5" s="524" t="s">
        <v>239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4"/>
      <c r="AD5" s="524"/>
      <c r="AE5" s="524"/>
      <c r="AF5" s="524"/>
      <c r="AG5" s="524"/>
      <c r="AH5" s="524"/>
      <c r="AI5" s="524"/>
    </row>
    <row r="6" spans="1:35" s="12" customFormat="1" ht="15">
      <c r="A6" s="496" t="s">
        <v>2</v>
      </c>
      <c r="B6" s="498" t="s">
        <v>37</v>
      </c>
      <c r="C6" s="500" t="s">
        <v>38</v>
      </c>
      <c r="D6" s="498" t="s">
        <v>39</v>
      </c>
      <c r="E6" s="498" t="s">
        <v>40</v>
      </c>
      <c r="F6" s="502" t="s">
        <v>3</v>
      </c>
      <c r="G6" s="507" t="s">
        <v>5</v>
      </c>
      <c r="H6" s="512" t="s">
        <v>41</v>
      </c>
      <c r="I6" s="500" t="s">
        <v>110</v>
      </c>
      <c r="J6" s="500"/>
      <c r="K6" s="500"/>
      <c r="L6" s="500"/>
      <c r="M6" s="500"/>
      <c r="N6" s="500"/>
      <c r="O6" s="500"/>
      <c r="P6" s="500"/>
      <c r="Q6" s="500"/>
      <c r="R6" s="504"/>
      <c r="S6" s="508" t="s">
        <v>16</v>
      </c>
      <c r="T6" s="510" t="s">
        <v>18</v>
      </c>
      <c r="U6" s="512" t="s">
        <v>25</v>
      </c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4"/>
      <c r="AI6" s="534" t="s">
        <v>27</v>
      </c>
    </row>
    <row r="7" spans="1:35" s="12" customFormat="1" ht="105" customHeight="1" thickBot="1">
      <c r="A7" s="497"/>
      <c r="B7" s="499"/>
      <c r="C7" s="501"/>
      <c r="D7" s="499"/>
      <c r="E7" s="499"/>
      <c r="F7" s="503"/>
      <c r="G7" s="536"/>
      <c r="H7" s="537"/>
      <c r="I7" s="205" t="s">
        <v>43</v>
      </c>
      <c r="J7" s="197" t="s">
        <v>44</v>
      </c>
      <c r="K7" s="197" t="s">
        <v>45</v>
      </c>
      <c r="L7" s="197" t="s">
        <v>46</v>
      </c>
      <c r="M7" s="197" t="s">
        <v>47</v>
      </c>
      <c r="N7" s="198" t="s">
        <v>48</v>
      </c>
      <c r="O7" s="198"/>
      <c r="P7" s="198"/>
      <c r="Q7" s="198"/>
      <c r="R7" s="206"/>
      <c r="S7" s="509"/>
      <c r="T7" s="511"/>
      <c r="U7" s="200" t="s">
        <v>49</v>
      </c>
      <c r="V7" s="88" t="s">
        <v>50</v>
      </c>
      <c r="W7" s="87" t="s">
        <v>51</v>
      </c>
      <c r="X7" s="88" t="s">
        <v>226</v>
      </c>
      <c r="Y7" s="201" t="s">
        <v>52</v>
      </c>
      <c r="Z7" s="201" t="s">
        <v>53</v>
      </c>
      <c r="AA7" s="201" t="s">
        <v>54</v>
      </c>
      <c r="AB7" s="201" t="s">
        <v>28</v>
      </c>
      <c r="AC7" s="201" t="s">
        <v>213</v>
      </c>
      <c r="AD7" s="87" t="s">
        <v>25</v>
      </c>
      <c r="AE7" s="87" t="s">
        <v>142</v>
      </c>
      <c r="AF7" s="88" t="s">
        <v>26</v>
      </c>
      <c r="AG7" s="87" t="s">
        <v>55</v>
      </c>
      <c r="AH7" s="202" t="s">
        <v>56</v>
      </c>
      <c r="AI7" s="535" t="s">
        <v>42</v>
      </c>
    </row>
    <row r="8" spans="1:35" s="12" customFormat="1" ht="21.75" customHeight="1">
      <c r="A8" s="442">
        <v>1</v>
      </c>
      <c r="B8" s="472" t="s">
        <v>102</v>
      </c>
      <c r="C8" s="474" t="s">
        <v>103</v>
      </c>
      <c r="D8" s="445">
        <v>2000</v>
      </c>
      <c r="E8" s="476" t="s">
        <v>80</v>
      </c>
      <c r="F8" s="445" t="s">
        <v>13</v>
      </c>
      <c r="G8" s="447" t="s">
        <v>11</v>
      </c>
      <c r="H8" s="183">
        <v>0</v>
      </c>
      <c r="I8" s="106">
        <v>100</v>
      </c>
      <c r="J8" s="106">
        <v>5</v>
      </c>
      <c r="K8" s="106">
        <v>0</v>
      </c>
      <c r="L8" s="106">
        <v>65</v>
      </c>
      <c r="M8" s="106">
        <v>0</v>
      </c>
      <c r="N8" s="106">
        <v>0</v>
      </c>
      <c r="O8" s="106"/>
      <c r="P8" s="106"/>
      <c r="Q8" s="106"/>
      <c r="R8" s="184"/>
      <c r="S8" s="74">
        <v>0.6673611111111111</v>
      </c>
      <c r="T8" s="170">
        <v>0.6701388888888888</v>
      </c>
      <c r="U8" s="75">
        <v>0.002777777777777768</v>
      </c>
      <c r="V8" s="177">
        <v>0</v>
      </c>
      <c r="W8" s="173">
        <v>0</v>
      </c>
      <c r="X8" s="177">
        <v>170</v>
      </c>
      <c r="Y8" s="176">
        <v>0.0019675925925925924</v>
      </c>
      <c r="Z8" s="176" t="s">
        <v>58</v>
      </c>
      <c r="AA8" s="176" t="s">
        <v>58</v>
      </c>
      <c r="AB8" s="176">
        <v>0.0019675925925925924</v>
      </c>
      <c r="AC8" s="176">
        <v>0.00474537037037036</v>
      </c>
      <c r="AD8" s="176">
        <v>0.00474537037037036</v>
      </c>
      <c r="AE8" s="435">
        <f>AD8</f>
        <v>0.00474537037037036</v>
      </c>
      <c r="AF8" s="459">
        <v>1</v>
      </c>
      <c r="AG8" s="435"/>
      <c r="AH8" s="531"/>
      <c r="AI8" s="515">
        <v>100</v>
      </c>
    </row>
    <row r="9" spans="1:35" s="12" customFormat="1" ht="21.75" customHeight="1" thickBot="1">
      <c r="A9" s="452"/>
      <c r="B9" s="483"/>
      <c r="C9" s="481"/>
      <c r="D9" s="479"/>
      <c r="E9" s="485"/>
      <c r="F9" s="479"/>
      <c r="G9" s="457"/>
      <c r="H9" s="207">
        <v>0</v>
      </c>
      <c r="I9" s="208">
        <v>100</v>
      </c>
      <c r="J9" s="208">
        <v>5</v>
      </c>
      <c r="K9" s="208">
        <v>0</v>
      </c>
      <c r="L9" s="208">
        <v>110</v>
      </c>
      <c r="M9" s="208">
        <v>0</v>
      </c>
      <c r="N9" s="208">
        <v>0</v>
      </c>
      <c r="O9" s="208"/>
      <c r="P9" s="208"/>
      <c r="Q9" s="208"/>
      <c r="R9" s="209"/>
      <c r="S9" s="210">
        <v>0.7215277777777778</v>
      </c>
      <c r="T9" s="211">
        <v>0.7262962962962963</v>
      </c>
      <c r="U9" s="240">
        <v>0.004768518518518561</v>
      </c>
      <c r="V9" s="213">
        <v>0</v>
      </c>
      <c r="W9" s="214">
        <v>0</v>
      </c>
      <c r="X9" s="213">
        <v>215</v>
      </c>
      <c r="Y9" s="215">
        <v>0.0024884259259259256</v>
      </c>
      <c r="Z9" s="215" t="s">
        <v>58</v>
      </c>
      <c r="AA9" s="215" t="s">
        <v>58</v>
      </c>
      <c r="AB9" s="215">
        <v>0.0024884259259259256</v>
      </c>
      <c r="AC9" s="215">
        <v>0.007256944444444486</v>
      </c>
      <c r="AD9" s="215">
        <v>0.007256944444444486</v>
      </c>
      <c r="AE9" s="465"/>
      <c r="AF9" s="467"/>
      <c r="AG9" s="465"/>
      <c r="AH9" s="526"/>
      <c r="AI9" s="520"/>
    </row>
    <row r="10" spans="1:35" s="12" customFormat="1" ht="21.75" customHeight="1" thickBot="1">
      <c r="A10" s="221">
        <v>2</v>
      </c>
      <c r="B10" s="222" t="s">
        <v>59</v>
      </c>
      <c r="C10" s="223" t="s">
        <v>113</v>
      </c>
      <c r="D10" s="224">
        <v>1995</v>
      </c>
      <c r="E10" s="225" t="s">
        <v>211</v>
      </c>
      <c r="F10" s="266" t="s">
        <v>12</v>
      </c>
      <c r="G10" s="267" t="s">
        <v>9</v>
      </c>
      <c r="H10" s="227" t="s">
        <v>58</v>
      </c>
      <c r="I10" s="228">
        <v>100</v>
      </c>
      <c r="J10" s="228">
        <v>0</v>
      </c>
      <c r="K10" s="228">
        <v>0</v>
      </c>
      <c r="L10" s="228">
        <v>10</v>
      </c>
      <c r="M10" s="228">
        <v>5</v>
      </c>
      <c r="N10" s="228">
        <v>0</v>
      </c>
      <c r="O10" s="228"/>
      <c r="P10" s="228"/>
      <c r="Q10" s="228"/>
      <c r="R10" s="229"/>
      <c r="S10" s="230">
        <v>0.688888888888889</v>
      </c>
      <c r="T10" s="231">
        <v>0.6925925925925926</v>
      </c>
      <c r="U10" s="268">
        <v>0.0037037037037036535</v>
      </c>
      <c r="V10" s="233">
        <v>0</v>
      </c>
      <c r="W10" s="234">
        <v>0</v>
      </c>
      <c r="X10" s="233">
        <v>115</v>
      </c>
      <c r="Y10" s="235">
        <v>0.0013310185185185185</v>
      </c>
      <c r="Z10" s="235" t="s">
        <v>58</v>
      </c>
      <c r="AA10" s="235" t="s">
        <v>58</v>
      </c>
      <c r="AB10" s="235">
        <v>0.0013310185185185185</v>
      </c>
      <c r="AC10" s="235">
        <v>0.005034722222222172</v>
      </c>
      <c r="AD10" s="235">
        <v>0.005034722222222172</v>
      </c>
      <c r="AE10" s="235">
        <f>AD10</f>
        <v>0.005034722222222172</v>
      </c>
      <c r="AF10" s="233">
        <v>2</v>
      </c>
      <c r="AG10" s="236" t="e">
        <v>#VALUE!</v>
      </c>
      <c r="AH10" s="269"/>
      <c r="AI10" s="265">
        <v>95</v>
      </c>
    </row>
    <row r="11" spans="1:35" s="12" customFormat="1" ht="21.75" customHeight="1">
      <c r="A11" s="425">
        <v>3</v>
      </c>
      <c r="B11" s="482" t="s">
        <v>100</v>
      </c>
      <c r="C11" s="480" t="s">
        <v>101</v>
      </c>
      <c r="D11" s="478">
        <v>1997</v>
      </c>
      <c r="E11" s="484" t="s">
        <v>80</v>
      </c>
      <c r="F11" s="478" t="s">
        <v>13</v>
      </c>
      <c r="G11" s="433" t="s">
        <v>11</v>
      </c>
      <c r="H11" s="168">
        <v>0</v>
      </c>
      <c r="I11" s="29">
        <v>100</v>
      </c>
      <c r="J11" s="29">
        <v>0</v>
      </c>
      <c r="K11" s="29">
        <v>5</v>
      </c>
      <c r="L11" s="29">
        <v>110</v>
      </c>
      <c r="M11" s="29">
        <v>0</v>
      </c>
      <c r="N11" s="29">
        <v>0</v>
      </c>
      <c r="O11" s="29"/>
      <c r="P11" s="29"/>
      <c r="Q11" s="29"/>
      <c r="R11" s="30"/>
      <c r="S11" s="31">
        <v>0.7243055555555555</v>
      </c>
      <c r="T11" s="180">
        <v>0.7270023148148148</v>
      </c>
      <c r="U11" s="32">
        <v>0.0026967592592592737</v>
      </c>
      <c r="V11" s="182">
        <v>0</v>
      </c>
      <c r="W11" s="66">
        <v>0</v>
      </c>
      <c r="X11" s="182">
        <v>215</v>
      </c>
      <c r="Y11" s="181">
        <v>0.0024884259259259256</v>
      </c>
      <c r="Z11" s="181" t="s">
        <v>58</v>
      </c>
      <c r="AA11" s="181" t="s">
        <v>58</v>
      </c>
      <c r="AB11" s="181">
        <v>0.0024884259259259256</v>
      </c>
      <c r="AC11" s="181">
        <v>0.005185185185185199</v>
      </c>
      <c r="AD11" s="181">
        <f>AC11</f>
        <v>0.005185185185185199</v>
      </c>
      <c r="AE11" s="437">
        <f>AD11</f>
        <v>0.005185185185185199</v>
      </c>
      <c r="AF11" s="466">
        <v>3</v>
      </c>
      <c r="AG11" s="437"/>
      <c r="AH11" s="525"/>
      <c r="AI11" s="519">
        <v>91</v>
      </c>
    </row>
    <row r="12" spans="1:35" s="12" customFormat="1" ht="21.75" customHeight="1" thickBot="1">
      <c r="A12" s="452"/>
      <c r="B12" s="483"/>
      <c r="C12" s="481"/>
      <c r="D12" s="479"/>
      <c r="E12" s="485"/>
      <c r="F12" s="479"/>
      <c r="G12" s="457"/>
      <c r="H12" s="207">
        <v>0</v>
      </c>
      <c r="I12" s="208">
        <v>100</v>
      </c>
      <c r="J12" s="208">
        <v>0</v>
      </c>
      <c r="K12" s="208">
        <v>155</v>
      </c>
      <c r="L12" s="208">
        <v>0</v>
      </c>
      <c r="M12" s="208">
        <v>0</v>
      </c>
      <c r="N12" s="208">
        <v>0</v>
      </c>
      <c r="O12" s="208"/>
      <c r="P12" s="208"/>
      <c r="Q12" s="208"/>
      <c r="R12" s="209"/>
      <c r="S12" s="210">
        <v>0.6638888888888889</v>
      </c>
      <c r="T12" s="211">
        <v>0.6673842592592593</v>
      </c>
      <c r="U12" s="240">
        <v>0.0034953703703703987</v>
      </c>
      <c r="V12" s="213">
        <v>0</v>
      </c>
      <c r="W12" s="214">
        <v>0</v>
      </c>
      <c r="X12" s="213">
        <v>255</v>
      </c>
      <c r="Y12" s="215">
        <v>0.002951388888888889</v>
      </c>
      <c r="Z12" s="215" t="s">
        <v>58</v>
      </c>
      <c r="AA12" s="215" t="s">
        <v>58</v>
      </c>
      <c r="AB12" s="215">
        <v>0.002951388888888889</v>
      </c>
      <c r="AC12" s="215">
        <v>0.0064467592592592875</v>
      </c>
      <c r="AD12" s="215">
        <v>0.0064467592592592875</v>
      </c>
      <c r="AE12" s="465"/>
      <c r="AF12" s="467"/>
      <c r="AG12" s="465"/>
      <c r="AH12" s="526"/>
      <c r="AI12" s="520"/>
    </row>
    <row r="13" spans="1:35" s="12" customFormat="1" ht="21.75" customHeight="1">
      <c r="A13" s="442">
        <v>4</v>
      </c>
      <c r="B13" s="443" t="s">
        <v>231</v>
      </c>
      <c r="C13" s="444" t="s">
        <v>232</v>
      </c>
      <c r="D13" s="436">
        <v>1997</v>
      </c>
      <c r="E13" s="436" t="s">
        <v>80</v>
      </c>
      <c r="F13" s="533" t="s">
        <v>223</v>
      </c>
      <c r="G13" s="447" t="s">
        <v>11</v>
      </c>
      <c r="H13" s="183"/>
      <c r="I13" s="106">
        <v>150</v>
      </c>
      <c r="J13" s="106">
        <v>0</v>
      </c>
      <c r="K13" s="106">
        <v>0</v>
      </c>
      <c r="L13" s="106">
        <v>300</v>
      </c>
      <c r="M13" s="106">
        <v>5</v>
      </c>
      <c r="N13" s="106"/>
      <c r="O13" s="106"/>
      <c r="P13" s="106"/>
      <c r="Q13" s="106"/>
      <c r="R13" s="184"/>
      <c r="S13" s="74">
        <v>0.5416666666666666</v>
      </c>
      <c r="T13" s="170">
        <v>0.5451967592592593</v>
      </c>
      <c r="U13" s="75">
        <f>T13-S13</f>
        <v>0.0035300925925926263</v>
      </c>
      <c r="V13" s="177"/>
      <c r="W13" s="173"/>
      <c r="X13" s="177">
        <f>SUM(I13:M13)</f>
        <v>455</v>
      </c>
      <c r="Y13" s="176"/>
      <c r="Z13" s="176"/>
      <c r="AA13" s="176"/>
      <c r="AB13" s="176">
        <f>TIME(0,0,X13)</f>
        <v>0.0052662037037037035</v>
      </c>
      <c r="AC13" s="176">
        <f>U13+AB13</f>
        <v>0.00879629629629633</v>
      </c>
      <c r="AD13" s="176">
        <f>AC13</f>
        <v>0.00879629629629633</v>
      </c>
      <c r="AE13" s="435">
        <f>AD13</f>
        <v>0.00879629629629633</v>
      </c>
      <c r="AF13" s="443" t="s">
        <v>162</v>
      </c>
      <c r="AG13" s="448">
        <f>AE13/$AE$8*100%</f>
        <v>1.853658536585377</v>
      </c>
      <c r="AH13" s="531"/>
      <c r="AI13" s="529" t="s">
        <v>235</v>
      </c>
    </row>
    <row r="14" spans="1:35" s="12" customFormat="1" ht="21.75" customHeight="1" thickBot="1">
      <c r="A14" s="426"/>
      <c r="B14" s="428"/>
      <c r="C14" s="430"/>
      <c r="D14" s="420"/>
      <c r="E14" s="420"/>
      <c r="F14" s="432"/>
      <c r="G14" s="434"/>
      <c r="H14" s="169"/>
      <c r="I14" s="61">
        <v>200</v>
      </c>
      <c r="J14" s="61">
        <v>5</v>
      </c>
      <c r="K14" s="61">
        <v>0</v>
      </c>
      <c r="L14" s="61" t="s">
        <v>106</v>
      </c>
      <c r="M14" s="61" t="s">
        <v>106</v>
      </c>
      <c r="N14" s="61"/>
      <c r="O14" s="61"/>
      <c r="P14" s="61"/>
      <c r="Q14" s="61"/>
      <c r="R14" s="76"/>
      <c r="S14" s="171">
        <v>0.7125</v>
      </c>
      <c r="T14" s="172" t="s">
        <v>107</v>
      </c>
      <c r="U14" s="204" t="s">
        <v>107</v>
      </c>
      <c r="V14" s="175"/>
      <c r="W14" s="63"/>
      <c r="X14" s="175">
        <f>SUM(I14:M14)</f>
        <v>205</v>
      </c>
      <c r="Y14" s="174"/>
      <c r="Z14" s="174"/>
      <c r="AA14" s="174"/>
      <c r="AB14" s="174">
        <f>TIME(0,0,X14)</f>
        <v>0.002372685185185185</v>
      </c>
      <c r="AC14" s="174"/>
      <c r="AD14" s="62" t="s">
        <v>107</v>
      </c>
      <c r="AE14" s="458"/>
      <c r="AF14" s="428"/>
      <c r="AG14" s="449"/>
      <c r="AH14" s="532"/>
      <c r="AI14" s="530"/>
    </row>
    <row r="15" spans="1:33" ht="15">
      <c r="A15" s="167"/>
      <c r="B15" s="523" t="s">
        <v>143</v>
      </c>
      <c r="C15" s="523"/>
      <c r="D15" s="523"/>
      <c r="E15" s="523"/>
      <c r="F15" s="523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</row>
    <row r="16" spans="1:33" ht="15">
      <c r="A16" s="167"/>
      <c r="B16" s="178"/>
      <c r="C16" s="178"/>
      <c r="D16" s="178"/>
      <c r="E16" s="178"/>
      <c r="F16" s="178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</row>
    <row r="17" spans="1:31" s="142" customFormat="1" ht="29.25" customHeight="1" outlineLevel="1">
      <c r="A17" s="130" t="s">
        <v>144</v>
      </c>
      <c r="B17" s="131"/>
      <c r="C17" s="132"/>
      <c r="D17" s="132"/>
      <c r="E17" s="133"/>
      <c r="F17" s="132"/>
      <c r="G17" s="126"/>
      <c r="H17" s="134"/>
      <c r="I17" s="135"/>
      <c r="J17" s="134"/>
      <c r="K17" s="135"/>
      <c r="L17" s="135"/>
      <c r="M17" s="135"/>
      <c r="N17" s="135"/>
      <c r="O17" s="135"/>
      <c r="P17" s="135"/>
      <c r="Q17" s="135"/>
      <c r="R17" s="136"/>
      <c r="S17" s="136"/>
      <c r="T17" s="137"/>
      <c r="U17" s="138"/>
      <c r="V17" s="135"/>
      <c r="W17" s="139"/>
      <c r="X17" s="136"/>
      <c r="Y17" s="136"/>
      <c r="Z17" s="136"/>
      <c r="AA17" s="136"/>
      <c r="AB17" s="135"/>
      <c r="AC17" s="140"/>
      <c r="AD17" s="141"/>
      <c r="AE17" s="143"/>
    </row>
    <row r="18" spans="1:31" s="142" customFormat="1" ht="29.25" customHeight="1" outlineLevel="1">
      <c r="A18" s="130" t="s">
        <v>145</v>
      </c>
      <c r="B18" s="145"/>
      <c r="D18" s="146"/>
      <c r="G18" s="113"/>
      <c r="H18" s="114"/>
      <c r="J18" s="114"/>
      <c r="R18" s="144"/>
      <c r="S18" s="144"/>
      <c r="T18" s="144"/>
      <c r="U18" s="141"/>
      <c r="W18" s="141"/>
      <c r="X18" s="144"/>
      <c r="Y18" s="144"/>
      <c r="Z18" s="144"/>
      <c r="AA18" s="144"/>
      <c r="AD18" s="141"/>
      <c r="AE18" s="143"/>
    </row>
  </sheetData>
  <sheetProtection sheet="1" objects="1" scenarios="1"/>
  <mergeCells count="53">
    <mergeCell ref="B15:F15"/>
    <mergeCell ref="G11:G12"/>
    <mergeCell ref="AE11:AE12"/>
    <mergeCell ref="AF11:AF12"/>
    <mergeCell ref="AG11:AG12"/>
    <mergeCell ref="F13:F14"/>
    <mergeCell ref="G13:G14"/>
    <mergeCell ref="AE13:AE14"/>
    <mergeCell ref="AF13:AF14"/>
    <mergeCell ref="AG13:AG14"/>
    <mergeCell ref="AH11:AH12"/>
    <mergeCell ref="AI11:AI12"/>
    <mergeCell ref="A11:A12"/>
    <mergeCell ref="B11:B12"/>
    <mergeCell ref="C11:C12"/>
    <mergeCell ref="D11:D12"/>
    <mergeCell ref="E11:E12"/>
    <mergeCell ref="F11:F12"/>
    <mergeCell ref="AI8:AI9"/>
    <mergeCell ref="A8:A9"/>
    <mergeCell ref="B8:B9"/>
    <mergeCell ref="C8:C9"/>
    <mergeCell ref="D8:D9"/>
    <mergeCell ref="E8:E9"/>
    <mergeCell ref="F8:F9"/>
    <mergeCell ref="G8:G9"/>
    <mergeCell ref="AE8:AE9"/>
    <mergeCell ref="AF8:AF9"/>
    <mergeCell ref="AG8:AG9"/>
    <mergeCell ref="AH8:AH9"/>
    <mergeCell ref="AI6:AI7"/>
    <mergeCell ref="A1:AI1"/>
    <mergeCell ref="A2:AI2"/>
    <mergeCell ref="A5:AI5"/>
    <mergeCell ref="A6:A7"/>
    <mergeCell ref="B6:B7"/>
    <mergeCell ref="C6:C7"/>
    <mergeCell ref="D6:D7"/>
    <mergeCell ref="E6:E7"/>
    <mergeCell ref="F6:F7"/>
    <mergeCell ref="G6:G7"/>
    <mergeCell ref="H6:H7"/>
    <mergeCell ref="I6:R6"/>
    <mergeCell ref="S6:S7"/>
    <mergeCell ref="T6:T7"/>
    <mergeCell ref="U6:AH6"/>
    <mergeCell ref="AH13:AH14"/>
    <mergeCell ref="AI13:AI14"/>
    <mergeCell ref="A13:A14"/>
    <mergeCell ref="B13:B14"/>
    <mergeCell ref="C13:C14"/>
    <mergeCell ref="D13:D14"/>
    <mergeCell ref="E13:E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I26"/>
  <sheetViews>
    <sheetView view="pageBreakPreview" zoomScale="60" zoomScaleNormal="75" zoomScalePageLayoutView="0" workbookViewId="0" topLeftCell="A1">
      <selection activeCell="A23" sqref="A23:IV26"/>
    </sheetView>
  </sheetViews>
  <sheetFormatPr defaultColWidth="9.140625" defaultRowHeight="36.75" customHeight="1" outlineLevelRow="1" outlineLevelCol="1"/>
  <cols>
    <col min="1" max="1" width="4.00390625" style="15" customWidth="1"/>
    <col min="2" max="2" width="4.7109375" style="56" customWidth="1"/>
    <col min="3" max="3" width="10.140625" style="16" hidden="1" customWidth="1"/>
    <col min="4" max="4" width="28.00390625" style="36" customWidth="1"/>
    <col min="5" max="5" width="16.140625" style="15" customWidth="1" outlineLevel="1"/>
    <col min="6" max="6" width="15.00390625" style="16" customWidth="1" outlineLevel="1"/>
    <col min="7" max="7" width="10.7109375" style="36" hidden="1" customWidth="1" outlineLevel="1"/>
    <col min="8" max="8" width="3.8515625" style="15" customWidth="1" collapsed="1"/>
    <col min="9" max="10" width="3.28125" style="15" customWidth="1"/>
    <col min="11" max="11" width="4.00390625" style="15" customWidth="1"/>
    <col min="12" max="12" width="3.28125" style="15" customWidth="1"/>
    <col min="13" max="17" width="4.7109375" style="15" hidden="1" customWidth="1"/>
    <col min="18" max="18" width="8.421875" style="20" customWidth="1"/>
    <col min="19" max="19" width="8.8515625" style="20" customWidth="1"/>
    <col min="20" max="20" width="7.8515625" style="21" customWidth="1"/>
    <col min="21" max="21" width="4.28125" style="22" hidden="1" customWidth="1"/>
    <col min="22" max="22" width="6.57421875" style="15" hidden="1" customWidth="1" outlineLevel="1"/>
    <col min="23" max="23" width="6.57421875" style="23" customWidth="1" outlineLevel="1"/>
    <col min="24" max="24" width="8.28125" style="20" customWidth="1" outlineLevel="1"/>
    <col min="25" max="25" width="8.00390625" style="20" hidden="1" customWidth="1" outlineLevel="1"/>
    <col min="26" max="26" width="7.8515625" style="20" hidden="1" customWidth="1" outlineLevel="1"/>
    <col min="27" max="27" width="7.7109375" style="15" customWidth="1" outlineLevel="1"/>
    <col min="28" max="28" width="7.57421875" style="39" customWidth="1"/>
    <col min="29" max="29" width="7.140625" style="39" customWidth="1"/>
    <col min="30" max="30" width="3.57421875" style="25" customWidth="1"/>
    <col min="31" max="31" width="8.7109375" style="41" customWidth="1" outlineLevel="1"/>
    <col min="32" max="32" width="7.00390625" style="15" customWidth="1" outlineLevel="1"/>
    <col min="33" max="33" width="7.421875" style="15" customWidth="1"/>
    <col min="34" max="16384" width="9.140625" style="15" customWidth="1"/>
  </cols>
  <sheetData>
    <row r="1" spans="1:33" ht="30.75" customHeight="1">
      <c r="A1" s="542" t="s">
        <v>33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</row>
    <row r="2" spans="1:33" s="57" customFormat="1" ht="23.25" customHeight="1" thickBot="1">
      <c r="A2" s="494" t="s">
        <v>34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</row>
    <row r="3" spans="1:33" ht="12.75" customHeight="1" thickTop="1">
      <c r="A3" s="14" t="s">
        <v>35</v>
      </c>
      <c r="B3" s="35"/>
      <c r="C3" s="15"/>
      <c r="D3" s="16"/>
      <c r="E3" s="14"/>
      <c r="F3" s="15"/>
      <c r="G3" s="15"/>
      <c r="H3" s="58"/>
      <c r="J3" s="58"/>
      <c r="AB3" s="24"/>
      <c r="AC3" s="24"/>
      <c r="AE3" s="24"/>
      <c r="AF3" s="26"/>
      <c r="AG3" s="27" t="s">
        <v>36</v>
      </c>
    </row>
    <row r="4" spans="1:33" ht="36.75" customHeight="1">
      <c r="A4" s="524" t="s">
        <v>253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</row>
    <row r="5" spans="1:33" ht="9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36.75" customHeight="1">
      <c r="A6" s="544" t="s">
        <v>2</v>
      </c>
      <c r="B6" s="546" t="s">
        <v>114</v>
      </c>
      <c r="C6" s="548" t="s">
        <v>115</v>
      </c>
      <c r="D6" s="550" t="s">
        <v>138</v>
      </c>
      <c r="E6" s="552" t="s">
        <v>3</v>
      </c>
      <c r="F6" s="554" t="s">
        <v>5</v>
      </c>
      <c r="G6" s="556" t="s">
        <v>41</v>
      </c>
      <c r="H6" s="500" t="s">
        <v>137</v>
      </c>
      <c r="I6" s="500"/>
      <c r="J6" s="500"/>
      <c r="K6" s="500"/>
      <c r="L6" s="500"/>
      <c r="M6" s="500"/>
      <c r="N6" s="500"/>
      <c r="O6" s="500"/>
      <c r="P6" s="500"/>
      <c r="Q6" s="504"/>
      <c r="R6" s="558" t="s">
        <v>16</v>
      </c>
      <c r="S6" s="560" t="s">
        <v>18</v>
      </c>
      <c r="T6" s="556" t="s">
        <v>25</v>
      </c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62"/>
      <c r="AG6" s="563" t="s">
        <v>27</v>
      </c>
    </row>
    <row r="7" spans="1:33" ht="93" customHeight="1" thickBot="1">
      <c r="A7" s="545"/>
      <c r="B7" s="547"/>
      <c r="C7" s="549"/>
      <c r="D7" s="551"/>
      <c r="E7" s="553"/>
      <c r="F7" s="555"/>
      <c r="G7" s="557"/>
      <c r="H7" s="270" t="s">
        <v>43</v>
      </c>
      <c r="I7" s="270" t="s">
        <v>44</v>
      </c>
      <c r="J7" s="270" t="s">
        <v>116</v>
      </c>
      <c r="K7" s="270" t="s">
        <v>46</v>
      </c>
      <c r="L7" s="270" t="s">
        <v>47</v>
      </c>
      <c r="M7" s="271" t="s">
        <v>48</v>
      </c>
      <c r="N7" s="271"/>
      <c r="O7" s="271"/>
      <c r="P7" s="271"/>
      <c r="Q7" s="282"/>
      <c r="R7" s="559"/>
      <c r="S7" s="561"/>
      <c r="T7" s="283" t="s">
        <v>49</v>
      </c>
      <c r="U7" s="78" t="s">
        <v>50</v>
      </c>
      <c r="V7" s="77" t="s">
        <v>51</v>
      </c>
      <c r="W7" s="78" t="s">
        <v>244</v>
      </c>
      <c r="X7" s="272" t="s">
        <v>245</v>
      </c>
      <c r="Y7" s="272" t="s">
        <v>53</v>
      </c>
      <c r="Z7" s="272" t="s">
        <v>54</v>
      </c>
      <c r="AA7" s="272" t="s">
        <v>213</v>
      </c>
      <c r="AB7" s="77" t="s">
        <v>25</v>
      </c>
      <c r="AC7" s="77" t="s">
        <v>142</v>
      </c>
      <c r="AD7" s="78" t="s">
        <v>26</v>
      </c>
      <c r="AE7" s="77" t="s">
        <v>55</v>
      </c>
      <c r="AF7" s="284" t="s">
        <v>56</v>
      </c>
      <c r="AG7" s="564" t="s">
        <v>42</v>
      </c>
    </row>
    <row r="8" spans="1:33" ht="27.75" customHeight="1">
      <c r="A8" s="442">
        <v>1</v>
      </c>
      <c r="B8" s="472" t="s">
        <v>85</v>
      </c>
      <c r="C8" s="79" t="s">
        <v>124</v>
      </c>
      <c r="D8" s="565" t="s">
        <v>139</v>
      </c>
      <c r="E8" s="445" t="s">
        <v>10</v>
      </c>
      <c r="F8" s="447" t="s">
        <v>11</v>
      </c>
      <c r="G8" s="276" t="s">
        <v>119</v>
      </c>
      <c r="H8" s="106">
        <v>0</v>
      </c>
      <c r="I8" s="106">
        <v>0</v>
      </c>
      <c r="J8" s="106">
        <v>0</v>
      </c>
      <c r="K8" s="106">
        <v>5</v>
      </c>
      <c r="L8" s="106">
        <v>0</v>
      </c>
      <c r="M8" s="106">
        <v>0</v>
      </c>
      <c r="N8" s="106"/>
      <c r="O8" s="106"/>
      <c r="P8" s="106"/>
      <c r="Q8" s="184"/>
      <c r="R8" s="74">
        <v>0.48020833333333335</v>
      </c>
      <c r="S8" s="170">
        <v>0.4830208333333333</v>
      </c>
      <c r="T8" s="75">
        <v>0.00281249999999994</v>
      </c>
      <c r="U8" s="177">
        <v>0</v>
      </c>
      <c r="V8" s="173">
        <v>0</v>
      </c>
      <c r="W8" s="177">
        <v>5</v>
      </c>
      <c r="X8" s="176">
        <v>5.7870370370370366E-05</v>
      </c>
      <c r="Y8" s="176" t="s">
        <v>58</v>
      </c>
      <c r="Z8" s="176" t="s">
        <v>58</v>
      </c>
      <c r="AA8" s="176">
        <v>0.0028703703703703105</v>
      </c>
      <c r="AB8" s="176">
        <v>0.0028703703703703105</v>
      </c>
      <c r="AC8" s="435">
        <f>AB8</f>
        <v>0.0028703703703703105</v>
      </c>
      <c r="AD8" s="459">
        <v>1</v>
      </c>
      <c r="AE8" s="448">
        <f>AC8/$AC$8*100%</f>
        <v>1</v>
      </c>
      <c r="AF8" s="513" t="s">
        <v>68</v>
      </c>
      <c r="AG8" s="567">
        <v>200</v>
      </c>
    </row>
    <row r="9" spans="1:33" ht="27.75" customHeight="1" thickBot="1">
      <c r="A9" s="452"/>
      <c r="B9" s="483"/>
      <c r="C9" s="273" t="s">
        <v>124</v>
      </c>
      <c r="D9" s="487"/>
      <c r="E9" s="479"/>
      <c r="F9" s="457"/>
      <c r="G9" s="277" t="s">
        <v>119</v>
      </c>
      <c r="H9" s="208">
        <v>0</v>
      </c>
      <c r="I9" s="208">
        <v>20</v>
      </c>
      <c r="J9" s="208">
        <v>0</v>
      </c>
      <c r="K9" s="208">
        <v>10</v>
      </c>
      <c r="L9" s="208">
        <v>5</v>
      </c>
      <c r="M9" s="208">
        <v>0</v>
      </c>
      <c r="N9" s="208"/>
      <c r="O9" s="208"/>
      <c r="P9" s="208"/>
      <c r="Q9" s="209"/>
      <c r="R9" s="210">
        <v>0.6281249999999999</v>
      </c>
      <c r="S9" s="211">
        <v>0.631087962962963</v>
      </c>
      <c r="T9" s="240">
        <v>0.002962962962963056</v>
      </c>
      <c r="U9" s="213">
        <v>0</v>
      </c>
      <c r="V9" s="214">
        <v>0</v>
      </c>
      <c r="W9" s="213">
        <v>35</v>
      </c>
      <c r="X9" s="215">
        <v>0.0004050925925925926</v>
      </c>
      <c r="Y9" s="215" t="s">
        <v>58</v>
      </c>
      <c r="Z9" s="215" t="s">
        <v>58</v>
      </c>
      <c r="AA9" s="215">
        <v>0.003368055555555649</v>
      </c>
      <c r="AB9" s="215">
        <v>0.003368055555555649</v>
      </c>
      <c r="AC9" s="465"/>
      <c r="AD9" s="467"/>
      <c r="AE9" s="439"/>
      <c r="AF9" s="538"/>
      <c r="AG9" s="568"/>
    </row>
    <row r="10" spans="1:33" ht="27.75" customHeight="1">
      <c r="A10" s="442">
        <v>2</v>
      </c>
      <c r="B10" s="472" t="s">
        <v>83</v>
      </c>
      <c r="C10" s="79" t="s">
        <v>120</v>
      </c>
      <c r="D10" s="565" t="s">
        <v>140</v>
      </c>
      <c r="E10" s="445" t="s">
        <v>74</v>
      </c>
      <c r="F10" s="447" t="s">
        <v>19</v>
      </c>
      <c r="G10" s="276" t="s">
        <v>119</v>
      </c>
      <c r="H10" s="106">
        <v>5</v>
      </c>
      <c r="I10" s="106">
        <v>20</v>
      </c>
      <c r="J10" s="106">
        <v>0</v>
      </c>
      <c r="K10" s="106">
        <v>10</v>
      </c>
      <c r="L10" s="106">
        <v>5</v>
      </c>
      <c r="M10" s="106">
        <v>0</v>
      </c>
      <c r="N10" s="106"/>
      <c r="O10" s="106"/>
      <c r="P10" s="106"/>
      <c r="Q10" s="184"/>
      <c r="R10" s="74">
        <v>0.5569444444444445</v>
      </c>
      <c r="S10" s="170">
        <v>0.5607523148148148</v>
      </c>
      <c r="T10" s="75">
        <v>0.0038078703703703365</v>
      </c>
      <c r="U10" s="177">
        <v>0</v>
      </c>
      <c r="V10" s="173">
        <v>0</v>
      </c>
      <c r="W10" s="177">
        <v>40</v>
      </c>
      <c r="X10" s="176">
        <v>0.0004629629629629629</v>
      </c>
      <c r="Y10" s="176" t="s">
        <v>58</v>
      </c>
      <c r="Z10" s="176" t="s">
        <v>58</v>
      </c>
      <c r="AA10" s="176">
        <v>0.004270833333333299</v>
      </c>
      <c r="AB10" s="176">
        <v>0.004270833333333299</v>
      </c>
      <c r="AC10" s="435">
        <f>AB10</f>
        <v>0.004270833333333299</v>
      </c>
      <c r="AD10" s="459">
        <v>2</v>
      </c>
      <c r="AE10" s="448">
        <f>AC10/$AC$8*100%</f>
        <v>1.4879032258064708</v>
      </c>
      <c r="AF10" s="513" t="s">
        <v>87</v>
      </c>
      <c r="AG10" s="567">
        <v>180</v>
      </c>
    </row>
    <row r="11" spans="1:33" ht="27.75" customHeight="1" thickBot="1">
      <c r="A11" s="426"/>
      <c r="B11" s="473"/>
      <c r="C11" s="59" t="s">
        <v>120</v>
      </c>
      <c r="D11" s="566"/>
      <c r="E11" s="446"/>
      <c r="F11" s="434"/>
      <c r="G11" s="97" t="s">
        <v>119</v>
      </c>
      <c r="H11" s="61">
        <v>0</v>
      </c>
      <c r="I11" s="61">
        <v>5</v>
      </c>
      <c r="J11" s="61">
        <v>0</v>
      </c>
      <c r="K11" s="61">
        <v>5</v>
      </c>
      <c r="L11" s="61" t="s">
        <v>106</v>
      </c>
      <c r="M11" s="61" t="s">
        <v>106</v>
      </c>
      <c r="N11" s="61"/>
      <c r="O11" s="61"/>
      <c r="P11" s="61"/>
      <c r="Q11" s="76"/>
      <c r="R11" s="171">
        <v>0.6354166666666666</v>
      </c>
      <c r="S11" s="172" t="s">
        <v>107</v>
      </c>
      <c r="T11" s="204" t="s">
        <v>107</v>
      </c>
      <c r="U11" s="175">
        <v>2</v>
      </c>
      <c r="V11" s="63">
        <v>0</v>
      </c>
      <c r="W11" s="175">
        <v>10</v>
      </c>
      <c r="X11" s="174">
        <v>0.00011574074074074073</v>
      </c>
      <c r="Y11" s="174" t="s">
        <v>58</v>
      </c>
      <c r="Z11" s="174" t="s">
        <v>58</v>
      </c>
      <c r="AA11" s="174" t="s">
        <v>58</v>
      </c>
      <c r="AB11" s="62" t="s">
        <v>107</v>
      </c>
      <c r="AC11" s="458"/>
      <c r="AD11" s="460"/>
      <c r="AE11" s="449"/>
      <c r="AF11" s="514"/>
      <c r="AG11" s="569"/>
    </row>
    <row r="12" spans="1:33" ht="27.75" customHeight="1">
      <c r="A12" s="425">
        <v>3</v>
      </c>
      <c r="B12" s="482" t="s">
        <v>117</v>
      </c>
      <c r="C12" s="64" t="s">
        <v>118</v>
      </c>
      <c r="D12" s="486" t="s">
        <v>141</v>
      </c>
      <c r="E12" s="478" t="s">
        <v>8</v>
      </c>
      <c r="F12" s="433" t="s">
        <v>9</v>
      </c>
      <c r="G12" s="278" t="s">
        <v>119</v>
      </c>
      <c r="H12" s="29">
        <v>15</v>
      </c>
      <c r="I12" s="29">
        <v>5</v>
      </c>
      <c r="J12" s="29">
        <v>5</v>
      </c>
      <c r="K12" s="29">
        <v>20</v>
      </c>
      <c r="L12" s="29">
        <v>5</v>
      </c>
      <c r="M12" s="29">
        <v>0</v>
      </c>
      <c r="N12" s="29"/>
      <c r="O12" s="29"/>
      <c r="P12" s="29"/>
      <c r="Q12" s="30"/>
      <c r="R12" s="31">
        <v>0.5499999999999999</v>
      </c>
      <c r="S12" s="180">
        <v>0.5537962962962962</v>
      </c>
      <c r="T12" s="32">
        <v>0.0037962962962962976</v>
      </c>
      <c r="U12" s="182">
        <v>0</v>
      </c>
      <c r="V12" s="66">
        <v>0</v>
      </c>
      <c r="W12" s="182">
        <v>50</v>
      </c>
      <c r="X12" s="181">
        <v>0.0005787037037037037</v>
      </c>
      <c r="Y12" s="181" t="s">
        <v>58</v>
      </c>
      <c r="Z12" s="181" t="s">
        <v>58</v>
      </c>
      <c r="AA12" s="181">
        <v>0.0043749999999999995</v>
      </c>
      <c r="AB12" s="181">
        <v>0.0043749999999999995</v>
      </c>
      <c r="AC12" s="437">
        <f>AB12</f>
        <v>0.0043749999999999995</v>
      </c>
      <c r="AD12" s="466">
        <v>3</v>
      </c>
      <c r="AE12" s="438">
        <f>AC12/$AC$8*100%</f>
        <v>1.5241935483871285</v>
      </c>
      <c r="AF12" s="539"/>
      <c r="AG12" s="570">
        <v>165</v>
      </c>
    </row>
    <row r="13" spans="1:33" ht="27.75" customHeight="1" thickBot="1">
      <c r="A13" s="452"/>
      <c r="B13" s="483"/>
      <c r="C13" s="273" t="s">
        <v>118</v>
      </c>
      <c r="D13" s="487"/>
      <c r="E13" s="479"/>
      <c r="F13" s="457"/>
      <c r="G13" s="277" t="s">
        <v>119</v>
      </c>
      <c r="H13" s="208">
        <v>5</v>
      </c>
      <c r="I13" s="208" t="s">
        <v>106</v>
      </c>
      <c r="J13" s="208" t="s">
        <v>106</v>
      </c>
      <c r="K13" s="208" t="s">
        <v>106</v>
      </c>
      <c r="L13" s="208" t="s">
        <v>106</v>
      </c>
      <c r="M13" s="208" t="s">
        <v>106</v>
      </c>
      <c r="N13" s="208"/>
      <c r="O13" s="208"/>
      <c r="P13" s="208"/>
      <c r="Q13" s="209"/>
      <c r="R13" s="210">
        <v>0.6145833333333334</v>
      </c>
      <c r="S13" s="211" t="s">
        <v>107</v>
      </c>
      <c r="T13" s="241" t="s">
        <v>107</v>
      </c>
      <c r="U13" s="213">
        <v>5</v>
      </c>
      <c r="V13" s="214">
        <v>0</v>
      </c>
      <c r="W13" s="213">
        <v>5</v>
      </c>
      <c r="X13" s="215">
        <v>5.7870370370370366E-05</v>
      </c>
      <c r="Y13" s="215" t="s">
        <v>58</v>
      </c>
      <c r="Z13" s="215" t="s">
        <v>58</v>
      </c>
      <c r="AA13" s="215" t="s">
        <v>58</v>
      </c>
      <c r="AB13" s="239" t="s">
        <v>107</v>
      </c>
      <c r="AC13" s="465"/>
      <c r="AD13" s="467"/>
      <c r="AE13" s="439"/>
      <c r="AF13" s="538"/>
      <c r="AG13" s="568"/>
    </row>
    <row r="14" spans="1:33" ht="27.75" customHeight="1">
      <c r="A14" s="442">
        <v>4</v>
      </c>
      <c r="B14" s="472" t="s">
        <v>121</v>
      </c>
      <c r="C14" s="79" t="s">
        <v>122</v>
      </c>
      <c r="D14" s="565" t="s">
        <v>123</v>
      </c>
      <c r="E14" s="445" t="s">
        <v>74</v>
      </c>
      <c r="F14" s="447" t="s">
        <v>19</v>
      </c>
      <c r="G14" s="276" t="s">
        <v>119</v>
      </c>
      <c r="H14" s="106">
        <v>15</v>
      </c>
      <c r="I14" s="106">
        <v>10</v>
      </c>
      <c r="J14" s="106">
        <v>5</v>
      </c>
      <c r="K14" s="106">
        <v>70</v>
      </c>
      <c r="L14" s="106">
        <v>5</v>
      </c>
      <c r="M14" s="106">
        <v>0</v>
      </c>
      <c r="N14" s="106"/>
      <c r="O14" s="106"/>
      <c r="P14" s="106"/>
      <c r="Q14" s="184"/>
      <c r="R14" s="74">
        <v>0.5777777777777778</v>
      </c>
      <c r="S14" s="170">
        <v>0.5812847222222223</v>
      </c>
      <c r="T14" s="75">
        <v>0.0035069444444444445</v>
      </c>
      <c r="U14" s="177">
        <v>0</v>
      </c>
      <c r="V14" s="173">
        <v>0</v>
      </c>
      <c r="W14" s="177">
        <v>105</v>
      </c>
      <c r="X14" s="176">
        <v>0.0012152777777777778</v>
      </c>
      <c r="Y14" s="176" t="s">
        <v>58</v>
      </c>
      <c r="Z14" s="176" t="s">
        <v>58</v>
      </c>
      <c r="AA14" s="176">
        <v>0.004722222222222222</v>
      </c>
      <c r="AB14" s="176">
        <v>0.004722222222222222</v>
      </c>
      <c r="AC14" s="435">
        <f>AB14</f>
        <v>0.004722222222222222</v>
      </c>
      <c r="AD14" s="459">
        <v>4</v>
      </c>
      <c r="AE14" s="448">
        <f>AC14/$AC$8*100%</f>
        <v>1.645161290322615</v>
      </c>
      <c r="AF14" s="513"/>
      <c r="AG14" s="567">
        <v>150</v>
      </c>
    </row>
    <row r="15" spans="1:33" ht="27.75" customHeight="1" thickBot="1">
      <c r="A15" s="426"/>
      <c r="B15" s="473"/>
      <c r="C15" s="59" t="s">
        <v>122</v>
      </c>
      <c r="D15" s="566"/>
      <c r="E15" s="446"/>
      <c r="F15" s="434"/>
      <c r="G15" s="97" t="s">
        <v>119</v>
      </c>
      <c r="H15" s="61">
        <v>5</v>
      </c>
      <c r="I15" s="61">
        <v>25</v>
      </c>
      <c r="J15" s="61">
        <v>0</v>
      </c>
      <c r="K15" s="61">
        <v>50</v>
      </c>
      <c r="L15" s="61">
        <v>0</v>
      </c>
      <c r="M15" s="61">
        <v>0</v>
      </c>
      <c r="N15" s="61"/>
      <c r="O15" s="61"/>
      <c r="P15" s="61"/>
      <c r="Q15" s="76"/>
      <c r="R15" s="171">
        <v>0.6600694444444445</v>
      </c>
      <c r="S15" s="172">
        <v>0.6639699074074074</v>
      </c>
      <c r="T15" s="179">
        <v>0.0039004629629628695</v>
      </c>
      <c r="U15" s="175">
        <v>0</v>
      </c>
      <c r="V15" s="63">
        <v>0</v>
      </c>
      <c r="W15" s="175">
        <v>80</v>
      </c>
      <c r="X15" s="174">
        <v>0.0009259259259259259</v>
      </c>
      <c r="Y15" s="174" t="s">
        <v>58</v>
      </c>
      <c r="Z15" s="174" t="s">
        <v>58</v>
      </c>
      <c r="AA15" s="174">
        <v>0.004826388888888795</v>
      </c>
      <c r="AB15" s="174">
        <v>0.004826388888888795</v>
      </c>
      <c r="AC15" s="458"/>
      <c r="AD15" s="460"/>
      <c r="AE15" s="449"/>
      <c r="AF15" s="514"/>
      <c r="AG15" s="569"/>
    </row>
    <row r="16" spans="1:33" ht="27.75" customHeight="1" thickBot="1">
      <c r="A16" s="243">
        <v>5</v>
      </c>
      <c r="B16" s="244" t="s">
        <v>104</v>
      </c>
      <c r="C16" s="274" t="s">
        <v>131</v>
      </c>
      <c r="D16" s="275" t="s">
        <v>132</v>
      </c>
      <c r="E16" s="246" t="s">
        <v>13</v>
      </c>
      <c r="F16" s="249" t="s">
        <v>11</v>
      </c>
      <c r="G16" s="279" t="s">
        <v>119</v>
      </c>
      <c r="H16" s="251">
        <v>105</v>
      </c>
      <c r="I16" s="251">
        <v>10</v>
      </c>
      <c r="J16" s="251">
        <v>5</v>
      </c>
      <c r="K16" s="251">
        <v>110</v>
      </c>
      <c r="L16" s="251">
        <v>5</v>
      </c>
      <c r="M16" s="251">
        <v>0</v>
      </c>
      <c r="N16" s="251"/>
      <c r="O16" s="251"/>
      <c r="P16" s="251"/>
      <c r="Q16" s="252"/>
      <c r="R16" s="253">
        <v>0.6864583333333334</v>
      </c>
      <c r="S16" s="254">
        <v>0.6890046296296296</v>
      </c>
      <c r="T16" s="255">
        <v>0.0025462962962962132</v>
      </c>
      <c r="U16" s="256">
        <v>0</v>
      </c>
      <c r="V16" s="257">
        <v>0</v>
      </c>
      <c r="W16" s="256">
        <v>235</v>
      </c>
      <c r="X16" s="258">
        <v>0.0027199074074074074</v>
      </c>
      <c r="Y16" s="258" t="s">
        <v>58</v>
      </c>
      <c r="Z16" s="258" t="s">
        <v>58</v>
      </c>
      <c r="AA16" s="258">
        <v>0.00526620370370362</v>
      </c>
      <c r="AB16" s="258">
        <v>0.00526620370370362</v>
      </c>
      <c r="AC16" s="258">
        <f>AB16</f>
        <v>0.00526620370370362</v>
      </c>
      <c r="AD16" s="256">
        <v>5</v>
      </c>
      <c r="AE16" s="259">
        <f>AC16/$AC$8*100%</f>
        <v>1.8346774193548478</v>
      </c>
      <c r="AF16" s="260"/>
      <c r="AG16" s="281">
        <v>140</v>
      </c>
    </row>
    <row r="17" spans="1:33" ht="27.75" customHeight="1">
      <c r="A17" s="442">
        <v>6</v>
      </c>
      <c r="B17" s="472" t="s">
        <v>133</v>
      </c>
      <c r="C17" s="79" t="s">
        <v>134</v>
      </c>
      <c r="D17" s="565" t="s">
        <v>246</v>
      </c>
      <c r="E17" s="445" t="s">
        <v>12</v>
      </c>
      <c r="F17" s="447" t="s">
        <v>9</v>
      </c>
      <c r="G17" s="276" t="s">
        <v>119</v>
      </c>
      <c r="H17" s="106">
        <v>100</v>
      </c>
      <c r="I17" s="106">
        <v>55</v>
      </c>
      <c r="J17" s="106">
        <v>5</v>
      </c>
      <c r="K17" s="106">
        <v>205</v>
      </c>
      <c r="L17" s="106">
        <v>5</v>
      </c>
      <c r="M17" s="106">
        <v>0</v>
      </c>
      <c r="N17" s="106"/>
      <c r="O17" s="106"/>
      <c r="P17" s="106"/>
      <c r="Q17" s="184"/>
      <c r="R17" s="74">
        <v>0.7274305555555555</v>
      </c>
      <c r="S17" s="170">
        <v>0.730787037037037</v>
      </c>
      <c r="T17" s="75">
        <v>0.003356481481481488</v>
      </c>
      <c r="U17" s="177">
        <v>0</v>
      </c>
      <c r="V17" s="173">
        <v>0</v>
      </c>
      <c r="W17" s="177">
        <v>370</v>
      </c>
      <c r="X17" s="176">
        <v>0.0042824074074074075</v>
      </c>
      <c r="Y17" s="176" t="s">
        <v>58</v>
      </c>
      <c r="Z17" s="176" t="s">
        <v>58</v>
      </c>
      <c r="AA17" s="176">
        <v>0.007638888888888896</v>
      </c>
      <c r="AB17" s="176">
        <v>0.007638888888888896</v>
      </c>
      <c r="AC17" s="435">
        <f>AB17</f>
        <v>0.007638888888888896</v>
      </c>
      <c r="AD17" s="459">
        <v>6</v>
      </c>
      <c r="AE17" s="448">
        <f>AC17/$AC$8*100%</f>
        <v>2.661290322580703</v>
      </c>
      <c r="AF17" s="513"/>
      <c r="AG17" s="567">
        <v>130</v>
      </c>
    </row>
    <row r="18" spans="1:33" ht="27.75" customHeight="1" thickBot="1">
      <c r="A18" s="426"/>
      <c r="B18" s="473"/>
      <c r="C18" s="59" t="s">
        <v>134</v>
      </c>
      <c r="D18" s="566"/>
      <c r="E18" s="446"/>
      <c r="F18" s="434"/>
      <c r="G18" s="97" t="s">
        <v>119</v>
      </c>
      <c r="H18" s="61">
        <v>90</v>
      </c>
      <c r="I18" s="61">
        <v>50</v>
      </c>
      <c r="J18" s="61">
        <v>10</v>
      </c>
      <c r="K18" s="61">
        <v>75</v>
      </c>
      <c r="L18" s="61" t="s">
        <v>106</v>
      </c>
      <c r="M18" s="61" t="s">
        <v>106</v>
      </c>
      <c r="N18" s="61"/>
      <c r="O18" s="61"/>
      <c r="P18" s="61"/>
      <c r="Q18" s="76"/>
      <c r="R18" s="171">
        <v>0.6743055555555556</v>
      </c>
      <c r="S18" s="172" t="s">
        <v>107</v>
      </c>
      <c r="T18" s="204" t="s">
        <v>107</v>
      </c>
      <c r="U18" s="175">
        <v>2</v>
      </c>
      <c r="V18" s="63">
        <v>0</v>
      </c>
      <c r="W18" s="175">
        <v>225</v>
      </c>
      <c r="X18" s="174">
        <v>0.0026041666666666665</v>
      </c>
      <c r="Y18" s="174" t="s">
        <v>58</v>
      </c>
      <c r="Z18" s="174" t="s">
        <v>58</v>
      </c>
      <c r="AA18" s="174" t="s">
        <v>58</v>
      </c>
      <c r="AB18" s="62" t="s">
        <v>107</v>
      </c>
      <c r="AC18" s="458"/>
      <c r="AD18" s="460"/>
      <c r="AE18" s="449"/>
      <c r="AF18" s="514"/>
      <c r="AG18" s="569"/>
    </row>
    <row r="19" spans="1:33" ht="27.75" customHeight="1">
      <c r="A19" s="425">
        <v>7</v>
      </c>
      <c r="B19" s="482" t="s">
        <v>240</v>
      </c>
      <c r="C19" s="64"/>
      <c r="D19" s="486" t="s">
        <v>241</v>
      </c>
      <c r="E19" s="478" t="s">
        <v>223</v>
      </c>
      <c r="F19" s="433" t="s">
        <v>11</v>
      </c>
      <c r="G19" s="278"/>
      <c r="H19" s="29">
        <v>120</v>
      </c>
      <c r="I19" s="29">
        <v>20</v>
      </c>
      <c r="J19" s="29">
        <v>5</v>
      </c>
      <c r="K19" s="29">
        <v>130</v>
      </c>
      <c r="L19" s="29">
        <v>25</v>
      </c>
      <c r="M19" s="29"/>
      <c r="N19" s="29"/>
      <c r="O19" s="29"/>
      <c r="P19" s="29"/>
      <c r="Q19" s="30"/>
      <c r="R19" s="31">
        <v>0.5812499999999999</v>
      </c>
      <c r="S19" s="180">
        <v>0.5854513888888889</v>
      </c>
      <c r="T19" s="280">
        <f>S19-R19</f>
        <v>0.0042013888888889905</v>
      </c>
      <c r="U19" s="182"/>
      <c r="V19" s="66"/>
      <c r="W19" s="182">
        <f>SUM(H19:L19)</f>
        <v>300</v>
      </c>
      <c r="X19" s="181">
        <f>TIME(0,0,W19)</f>
        <v>0.003472222222222222</v>
      </c>
      <c r="Y19" s="181"/>
      <c r="Z19" s="181"/>
      <c r="AA19" s="181">
        <f>T19+X19</f>
        <v>0.0076736111111112126</v>
      </c>
      <c r="AB19" s="65">
        <f>AA19</f>
        <v>0.0076736111111112126</v>
      </c>
      <c r="AC19" s="437">
        <f>AB19</f>
        <v>0.0076736111111112126</v>
      </c>
      <c r="AD19" s="466">
        <v>7</v>
      </c>
      <c r="AE19" s="438">
        <f>AC19/$AC$8*100%</f>
        <v>2.6733870967742845</v>
      </c>
      <c r="AF19" s="517"/>
      <c r="AG19" s="519">
        <v>120</v>
      </c>
    </row>
    <row r="20" spans="1:33" ht="27.75" customHeight="1" thickBot="1">
      <c r="A20" s="452"/>
      <c r="B20" s="483"/>
      <c r="C20" s="273"/>
      <c r="D20" s="487"/>
      <c r="E20" s="479"/>
      <c r="F20" s="457"/>
      <c r="G20" s="277"/>
      <c r="H20" s="208">
        <v>10</v>
      </c>
      <c r="I20" s="208">
        <v>5</v>
      </c>
      <c r="J20" s="208">
        <v>5</v>
      </c>
      <c r="K20" s="208" t="s">
        <v>106</v>
      </c>
      <c r="L20" s="208" t="s">
        <v>106</v>
      </c>
      <c r="M20" s="208"/>
      <c r="N20" s="208"/>
      <c r="O20" s="208"/>
      <c r="P20" s="208"/>
      <c r="Q20" s="209"/>
      <c r="R20" s="210">
        <v>0.7236111111111111</v>
      </c>
      <c r="S20" s="211" t="s">
        <v>107</v>
      </c>
      <c r="T20" s="241" t="s">
        <v>107</v>
      </c>
      <c r="U20" s="213"/>
      <c r="V20" s="214"/>
      <c r="W20" s="213">
        <f>SUM(H20:L20)</f>
        <v>20</v>
      </c>
      <c r="X20" s="215">
        <f>TIME(0,0,W20)</f>
        <v>0.00023148148148148146</v>
      </c>
      <c r="Y20" s="215"/>
      <c r="Z20" s="215"/>
      <c r="AA20" s="239"/>
      <c r="AB20" s="239" t="s">
        <v>107</v>
      </c>
      <c r="AC20" s="465"/>
      <c r="AD20" s="467"/>
      <c r="AE20" s="439"/>
      <c r="AF20" s="518"/>
      <c r="AG20" s="520"/>
    </row>
    <row r="21" spans="1:33" ht="27.75" customHeight="1">
      <c r="A21" s="571">
        <v>8</v>
      </c>
      <c r="B21" s="573" t="s">
        <v>242</v>
      </c>
      <c r="C21" s="445"/>
      <c r="D21" s="540" t="s">
        <v>243</v>
      </c>
      <c r="E21" s="445" t="s">
        <v>221</v>
      </c>
      <c r="F21" s="447" t="s">
        <v>19</v>
      </c>
      <c r="G21" s="276"/>
      <c r="H21" s="106">
        <v>150</v>
      </c>
      <c r="I21" s="106">
        <v>5</v>
      </c>
      <c r="J21" s="106">
        <v>0</v>
      </c>
      <c r="K21" s="106">
        <v>100</v>
      </c>
      <c r="L21" s="106">
        <v>0</v>
      </c>
      <c r="M21" s="106"/>
      <c r="N21" s="106"/>
      <c r="O21" s="106"/>
      <c r="P21" s="106"/>
      <c r="Q21" s="184"/>
      <c r="R21" s="74">
        <v>0.5611111111111111</v>
      </c>
      <c r="S21" s="170">
        <v>0.5659837962962962</v>
      </c>
      <c r="T21" s="242">
        <f>S21-R21</f>
        <v>0.004872685185185133</v>
      </c>
      <c r="U21" s="177"/>
      <c r="V21" s="173"/>
      <c r="W21" s="177">
        <f>SUM(H21:L21)</f>
        <v>255</v>
      </c>
      <c r="X21" s="176">
        <f>TIME(0,0,W21)</f>
        <v>0.002951388888888889</v>
      </c>
      <c r="Y21" s="176"/>
      <c r="Z21" s="176"/>
      <c r="AA21" s="176">
        <f>T21+X21</f>
        <v>0.007824074074074022</v>
      </c>
      <c r="AB21" s="203">
        <f>AA21</f>
        <v>0.007824074074074022</v>
      </c>
      <c r="AC21" s="435">
        <f>AB21</f>
        <v>0.007824074074074022</v>
      </c>
      <c r="AD21" s="459">
        <v>8</v>
      </c>
      <c r="AE21" s="448">
        <f>AC21/$AC$8*100%</f>
        <v>2.7258064516129417</v>
      </c>
      <c r="AF21" s="521"/>
      <c r="AG21" s="515">
        <v>112</v>
      </c>
    </row>
    <row r="22" spans="1:33" ht="27.75" customHeight="1" thickBot="1">
      <c r="A22" s="572"/>
      <c r="B22" s="574"/>
      <c r="C22" s="446"/>
      <c r="D22" s="541"/>
      <c r="E22" s="446"/>
      <c r="F22" s="434"/>
      <c r="G22" s="97"/>
      <c r="H22" s="61">
        <v>20</v>
      </c>
      <c r="I22" s="61">
        <v>5</v>
      </c>
      <c r="J22" s="61">
        <v>5</v>
      </c>
      <c r="K22" s="61">
        <v>205</v>
      </c>
      <c r="L22" s="61">
        <v>10</v>
      </c>
      <c r="M22" s="61"/>
      <c r="N22" s="61"/>
      <c r="O22" s="61"/>
      <c r="P22" s="61"/>
      <c r="Q22" s="76"/>
      <c r="R22" s="171">
        <v>0.7611111111111111</v>
      </c>
      <c r="S22" s="172">
        <v>0.7666203703703703</v>
      </c>
      <c r="T22" s="204">
        <f>S22-R22</f>
        <v>0.005509259259259269</v>
      </c>
      <c r="U22" s="175"/>
      <c r="V22" s="63"/>
      <c r="W22" s="175">
        <f>SUM(H22:L22)</f>
        <v>245</v>
      </c>
      <c r="X22" s="174">
        <f>TIME(0,0,W22)</f>
        <v>0.002835648148148148</v>
      </c>
      <c r="Y22" s="174"/>
      <c r="Z22" s="174"/>
      <c r="AA22" s="174">
        <f>T22+X22</f>
        <v>0.008344907407407417</v>
      </c>
      <c r="AB22" s="62">
        <f>AA22</f>
        <v>0.008344907407407417</v>
      </c>
      <c r="AC22" s="458"/>
      <c r="AD22" s="460"/>
      <c r="AE22" s="449"/>
      <c r="AF22" s="522"/>
      <c r="AG22" s="516"/>
    </row>
    <row r="23" spans="1:35" ht="15">
      <c r="A23" s="167"/>
      <c r="B23" s="107"/>
      <c r="C23" s="122"/>
      <c r="D23" s="123"/>
      <c r="E23" s="124" t="s">
        <v>205</v>
      </c>
      <c r="F23" s="125">
        <v>63.4</v>
      </c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</row>
    <row r="24" spans="1:35" ht="15">
      <c r="A24" s="167"/>
      <c r="B24" s="107"/>
      <c r="C24" s="122"/>
      <c r="D24" s="123"/>
      <c r="E24" s="124"/>
      <c r="F24" s="125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</row>
    <row r="25" spans="1:31" s="142" customFormat="1" ht="29.25" customHeight="1" outlineLevel="1">
      <c r="A25" s="130" t="s">
        <v>144</v>
      </c>
      <c r="B25" s="131"/>
      <c r="C25" s="132"/>
      <c r="D25" s="132"/>
      <c r="E25" s="133"/>
      <c r="F25" s="132"/>
      <c r="G25" s="126"/>
      <c r="H25" s="134"/>
      <c r="I25" s="135"/>
      <c r="J25" s="134"/>
      <c r="K25" s="135"/>
      <c r="L25" s="135"/>
      <c r="M25" s="135"/>
      <c r="N25" s="135"/>
      <c r="O25" s="135"/>
      <c r="P25" s="135"/>
      <c r="Q25" s="135"/>
      <c r="R25" s="136"/>
      <c r="S25" s="136"/>
      <c r="T25" s="137"/>
      <c r="U25" s="138"/>
      <c r="V25" s="135"/>
      <c r="W25" s="139"/>
      <c r="X25" s="136"/>
      <c r="Y25" s="136"/>
      <c r="Z25" s="136"/>
      <c r="AA25" s="136"/>
      <c r="AB25" s="135"/>
      <c r="AC25" s="140"/>
      <c r="AD25" s="141"/>
      <c r="AE25" s="143"/>
    </row>
    <row r="26" spans="1:31" s="142" customFormat="1" ht="29.25" customHeight="1" outlineLevel="1">
      <c r="A26" s="130" t="s">
        <v>145</v>
      </c>
      <c r="B26" s="145"/>
      <c r="D26" s="146"/>
      <c r="G26" s="113"/>
      <c r="H26" s="114"/>
      <c r="J26" s="114"/>
      <c r="R26" s="144"/>
      <c r="S26" s="144"/>
      <c r="T26" s="144"/>
      <c r="U26" s="141"/>
      <c r="W26" s="141"/>
      <c r="X26" s="144"/>
      <c r="Y26" s="144"/>
      <c r="Z26" s="144"/>
      <c r="AA26" s="144"/>
      <c r="AD26" s="141"/>
      <c r="AE26" s="143"/>
    </row>
    <row r="27" ht="15"/>
    <row r="28" ht="15"/>
  </sheetData>
  <sheetProtection sheet="1" objects="1" scenarios="1"/>
  <mergeCells count="86">
    <mergeCell ref="A8:A9"/>
    <mergeCell ref="A10:A11"/>
    <mergeCell ref="A12:A13"/>
    <mergeCell ref="A14:A15"/>
    <mergeCell ref="A17:A18"/>
    <mergeCell ref="D17:D18"/>
    <mergeCell ref="F17:F18"/>
    <mergeCell ref="AD19:AD20"/>
    <mergeCell ref="AE19:AE20"/>
    <mergeCell ref="A21:A22"/>
    <mergeCell ref="B21:B22"/>
    <mergeCell ref="A19:A20"/>
    <mergeCell ref="B19:B20"/>
    <mergeCell ref="B17:B18"/>
    <mergeCell ref="AD14:AD15"/>
    <mergeCell ref="AE14:AE15"/>
    <mergeCell ref="AD17:AD18"/>
    <mergeCell ref="AE17:AE18"/>
    <mergeCell ref="E17:E18"/>
    <mergeCell ref="AG8:AG9"/>
    <mergeCell ref="AG10:AG11"/>
    <mergeCell ref="AG12:AG13"/>
    <mergeCell ref="AG14:AG15"/>
    <mergeCell ref="AG17:AG18"/>
    <mergeCell ref="AD8:AD9"/>
    <mergeCell ref="AE8:AE9"/>
    <mergeCell ref="AD10:AD11"/>
    <mergeCell ref="AE10:AE11"/>
    <mergeCell ref="AD12:AD13"/>
    <mergeCell ref="AE12:AE13"/>
    <mergeCell ref="AC8:AC9"/>
    <mergeCell ref="AC10:AC11"/>
    <mergeCell ref="AC12:AC13"/>
    <mergeCell ref="AC14:AC15"/>
    <mergeCell ref="AC17:AC18"/>
    <mergeCell ref="D12:D13"/>
    <mergeCell ref="E12:E13"/>
    <mergeCell ref="F12:F13"/>
    <mergeCell ref="B14:B15"/>
    <mergeCell ref="D14:D15"/>
    <mergeCell ref="E14:E15"/>
    <mergeCell ref="F14:F15"/>
    <mergeCell ref="B12:B13"/>
    <mergeCell ref="D8:D9"/>
    <mergeCell ref="E8:E9"/>
    <mergeCell ref="F8:F9"/>
    <mergeCell ref="B10:B11"/>
    <mergeCell ref="D10:D11"/>
    <mergeCell ref="E10:E11"/>
    <mergeCell ref="F10:F11"/>
    <mergeCell ref="B8:B9"/>
    <mergeCell ref="A1:AG1"/>
    <mergeCell ref="A2:AG2"/>
    <mergeCell ref="A4:AG4"/>
    <mergeCell ref="A6:A7"/>
    <mergeCell ref="B6:B7"/>
    <mergeCell ref="C6:C7"/>
    <mergeCell ref="D6:D7"/>
    <mergeCell ref="E6:E7"/>
    <mergeCell ref="F6:F7"/>
    <mergeCell ref="G6:G7"/>
    <mergeCell ref="H6:Q6"/>
    <mergeCell ref="R6:R7"/>
    <mergeCell ref="S6:S7"/>
    <mergeCell ref="T6:AF6"/>
    <mergeCell ref="AG6:AG7"/>
    <mergeCell ref="C21:C22"/>
    <mergeCell ref="D21:D22"/>
    <mergeCell ref="E21:E22"/>
    <mergeCell ref="F21:F22"/>
    <mergeCell ref="AC19:AC20"/>
    <mergeCell ref="D19:D20"/>
    <mergeCell ref="E19:E20"/>
    <mergeCell ref="F19:F20"/>
    <mergeCell ref="AF19:AF20"/>
    <mergeCell ref="AG19:AG20"/>
    <mergeCell ref="AC21:AC22"/>
    <mergeCell ref="AD21:AD22"/>
    <mergeCell ref="AE21:AE22"/>
    <mergeCell ref="AF21:AF22"/>
    <mergeCell ref="AG21:AG22"/>
    <mergeCell ref="AF8:AF9"/>
    <mergeCell ref="AF10:AF11"/>
    <mergeCell ref="AF12:AF13"/>
    <mergeCell ref="AF14:AF15"/>
    <mergeCell ref="AF17:AF18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G17"/>
  <sheetViews>
    <sheetView view="pageBreakPreview" zoomScale="60" zoomScalePageLayoutView="0" workbookViewId="0" topLeftCell="A1">
      <selection activeCell="F8" sqref="F8"/>
    </sheetView>
  </sheetViews>
  <sheetFormatPr defaultColWidth="9.140625" defaultRowHeight="36.75" customHeight="1" outlineLevelRow="1" outlineLevelCol="1"/>
  <cols>
    <col min="1" max="1" width="4.00390625" style="15" customWidth="1"/>
    <col min="2" max="2" width="4.7109375" style="56" customWidth="1"/>
    <col min="3" max="3" width="10.140625" style="16" hidden="1" customWidth="1"/>
    <col min="4" max="4" width="28.00390625" style="36" customWidth="1"/>
    <col min="5" max="5" width="16.140625" style="15" customWidth="1" outlineLevel="1"/>
    <col min="6" max="6" width="15.00390625" style="16" customWidth="1" outlineLevel="1"/>
    <col min="7" max="7" width="10.7109375" style="36" hidden="1" customWidth="1" outlineLevel="1"/>
    <col min="8" max="8" width="3.8515625" style="15" customWidth="1" collapsed="1"/>
    <col min="9" max="10" width="3.28125" style="15" customWidth="1"/>
    <col min="11" max="11" width="4.00390625" style="15" customWidth="1"/>
    <col min="12" max="12" width="3.28125" style="15" customWidth="1"/>
    <col min="13" max="17" width="4.7109375" style="15" hidden="1" customWidth="1"/>
    <col min="18" max="18" width="8.421875" style="20" customWidth="1"/>
    <col min="19" max="19" width="8.8515625" style="20" customWidth="1"/>
    <col min="20" max="20" width="7.8515625" style="21" customWidth="1"/>
    <col min="21" max="21" width="4.28125" style="22" hidden="1" customWidth="1"/>
    <col min="22" max="22" width="6.57421875" style="15" hidden="1" customWidth="1" outlineLevel="1"/>
    <col min="23" max="23" width="6.57421875" style="23" customWidth="1" outlineLevel="1"/>
    <col min="24" max="24" width="8.28125" style="20" customWidth="1" outlineLevel="1"/>
    <col min="25" max="25" width="8.00390625" style="20" hidden="1" customWidth="1" outlineLevel="1"/>
    <col min="26" max="26" width="7.8515625" style="20" hidden="1" customWidth="1" outlineLevel="1"/>
    <col min="27" max="27" width="7.7109375" style="15" customWidth="1" outlineLevel="1"/>
    <col min="28" max="28" width="7.57421875" style="39" customWidth="1"/>
    <col min="29" max="29" width="7.140625" style="39" customWidth="1"/>
    <col min="30" max="30" width="3.57421875" style="25" customWidth="1"/>
    <col min="31" max="31" width="10.7109375" style="41" hidden="1" customWidth="1" outlineLevel="1"/>
    <col min="32" max="32" width="7.28125" style="15" hidden="1" customWidth="1" outlineLevel="1"/>
    <col min="33" max="33" width="7.421875" style="15" customWidth="1" collapsed="1"/>
    <col min="34" max="16384" width="9.140625" style="15" customWidth="1"/>
  </cols>
  <sheetData>
    <row r="1" spans="1:33" ht="27" customHeight="1">
      <c r="A1" s="542" t="s">
        <v>33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</row>
    <row r="2" spans="1:33" s="57" customFormat="1" ht="16.5" thickBot="1">
      <c r="A2" s="494" t="s">
        <v>146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</row>
    <row r="3" spans="1:33" ht="14.25" thickTop="1">
      <c r="A3" s="14" t="s">
        <v>35</v>
      </c>
      <c r="B3" s="35"/>
      <c r="C3" s="15"/>
      <c r="D3" s="16"/>
      <c r="E3" s="14"/>
      <c r="F3" s="15"/>
      <c r="G3" s="15"/>
      <c r="H3" s="58"/>
      <c r="J3" s="58"/>
      <c r="AB3" s="24"/>
      <c r="AC3" s="24"/>
      <c r="AE3" s="24"/>
      <c r="AF3" s="26"/>
      <c r="AG3" s="27" t="s">
        <v>36</v>
      </c>
    </row>
    <row r="4" spans="1:33" ht="39.75" customHeight="1">
      <c r="A4" s="524" t="s">
        <v>254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</row>
    <row r="5" spans="1:33" ht="8.2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2.75">
      <c r="A6" s="544" t="s">
        <v>2</v>
      </c>
      <c r="B6" s="546" t="s">
        <v>114</v>
      </c>
      <c r="C6" s="548" t="s">
        <v>115</v>
      </c>
      <c r="D6" s="550" t="s">
        <v>138</v>
      </c>
      <c r="E6" s="552" t="s">
        <v>3</v>
      </c>
      <c r="F6" s="554" t="s">
        <v>5</v>
      </c>
      <c r="G6" s="556" t="s">
        <v>41</v>
      </c>
      <c r="H6" s="500" t="s">
        <v>137</v>
      </c>
      <c r="I6" s="500"/>
      <c r="J6" s="500"/>
      <c r="K6" s="500"/>
      <c r="L6" s="500"/>
      <c r="M6" s="500"/>
      <c r="N6" s="500"/>
      <c r="O6" s="500"/>
      <c r="P6" s="500"/>
      <c r="Q6" s="504"/>
      <c r="R6" s="558" t="s">
        <v>16</v>
      </c>
      <c r="S6" s="560" t="s">
        <v>18</v>
      </c>
      <c r="T6" s="556" t="s">
        <v>25</v>
      </c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62"/>
      <c r="AG6" s="563" t="s">
        <v>27</v>
      </c>
    </row>
    <row r="7" spans="1:33" ht="96.75" thickBot="1">
      <c r="A7" s="545"/>
      <c r="B7" s="547"/>
      <c r="C7" s="549"/>
      <c r="D7" s="551"/>
      <c r="E7" s="553"/>
      <c r="F7" s="555"/>
      <c r="G7" s="575"/>
      <c r="H7" s="67" t="s">
        <v>43</v>
      </c>
      <c r="I7" s="67" t="s">
        <v>44</v>
      </c>
      <c r="J7" s="67" t="s">
        <v>116</v>
      </c>
      <c r="K7" s="67" t="s">
        <v>46</v>
      </c>
      <c r="L7" s="67" t="s">
        <v>47</v>
      </c>
      <c r="M7" s="68" t="s">
        <v>48</v>
      </c>
      <c r="N7" s="68"/>
      <c r="O7" s="68"/>
      <c r="P7" s="68"/>
      <c r="Q7" s="285"/>
      <c r="R7" s="559"/>
      <c r="S7" s="561"/>
      <c r="T7" s="286" t="s">
        <v>49</v>
      </c>
      <c r="U7" s="70" t="s">
        <v>50</v>
      </c>
      <c r="V7" s="71" t="s">
        <v>51</v>
      </c>
      <c r="W7" s="70" t="s">
        <v>244</v>
      </c>
      <c r="X7" s="69" t="s">
        <v>245</v>
      </c>
      <c r="Y7" s="69" t="s">
        <v>53</v>
      </c>
      <c r="Z7" s="69" t="s">
        <v>54</v>
      </c>
      <c r="AA7" s="69" t="s">
        <v>213</v>
      </c>
      <c r="AB7" s="71" t="s">
        <v>25</v>
      </c>
      <c r="AC7" s="71" t="s">
        <v>142</v>
      </c>
      <c r="AD7" s="70" t="s">
        <v>26</v>
      </c>
      <c r="AE7" s="71" t="s">
        <v>55</v>
      </c>
      <c r="AF7" s="287" t="s">
        <v>56</v>
      </c>
      <c r="AG7" s="564" t="s">
        <v>42</v>
      </c>
    </row>
    <row r="8" spans="1:33" ht="27.75" customHeight="1" thickBot="1">
      <c r="A8" s="243">
        <v>1</v>
      </c>
      <c r="B8" s="244" t="s">
        <v>104</v>
      </c>
      <c r="C8" s="274" t="s">
        <v>131</v>
      </c>
      <c r="D8" s="275" t="s">
        <v>132</v>
      </c>
      <c r="E8" s="246" t="s">
        <v>13</v>
      </c>
      <c r="F8" s="332" t="s">
        <v>11</v>
      </c>
      <c r="G8" s="279" t="s">
        <v>119</v>
      </c>
      <c r="H8" s="251">
        <v>105</v>
      </c>
      <c r="I8" s="251">
        <v>10</v>
      </c>
      <c r="J8" s="251">
        <v>5</v>
      </c>
      <c r="K8" s="251">
        <v>110</v>
      </c>
      <c r="L8" s="251">
        <v>5</v>
      </c>
      <c r="M8" s="251">
        <v>0</v>
      </c>
      <c r="N8" s="251"/>
      <c r="O8" s="251"/>
      <c r="P8" s="251"/>
      <c r="Q8" s="252"/>
      <c r="R8" s="253">
        <v>0.6864583333333334</v>
      </c>
      <c r="S8" s="254">
        <v>0.6890046296296296</v>
      </c>
      <c r="T8" s="255">
        <v>0.0025462962962962132</v>
      </c>
      <c r="U8" s="256">
        <v>0</v>
      </c>
      <c r="V8" s="257">
        <v>0</v>
      </c>
      <c r="W8" s="256">
        <v>235</v>
      </c>
      <c r="X8" s="258">
        <v>0.0027199074074074074</v>
      </c>
      <c r="Y8" s="258" t="s">
        <v>58</v>
      </c>
      <c r="Z8" s="258" t="s">
        <v>58</v>
      </c>
      <c r="AA8" s="258">
        <v>0.00526620370370362</v>
      </c>
      <c r="AB8" s="288">
        <v>0.00526620370370362</v>
      </c>
      <c r="AC8" s="288">
        <f>AB8</f>
        <v>0.00526620370370362</v>
      </c>
      <c r="AD8" s="289">
        <v>1</v>
      </c>
      <c r="AE8" s="290" t="e">
        <v>#VALUE!</v>
      </c>
      <c r="AF8" s="260"/>
      <c r="AG8" s="281">
        <v>200</v>
      </c>
    </row>
    <row r="9" spans="1:33" ht="27.75" customHeight="1">
      <c r="A9" s="442">
        <v>2</v>
      </c>
      <c r="B9" s="472" t="s">
        <v>133</v>
      </c>
      <c r="C9" s="79" t="s">
        <v>134</v>
      </c>
      <c r="D9" s="565" t="s">
        <v>246</v>
      </c>
      <c r="E9" s="445" t="s">
        <v>12</v>
      </c>
      <c r="F9" s="447" t="s">
        <v>9</v>
      </c>
      <c r="G9" s="276" t="s">
        <v>119</v>
      </c>
      <c r="H9" s="106">
        <v>100</v>
      </c>
      <c r="I9" s="106">
        <v>55</v>
      </c>
      <c r="J9" s="106">
        <v>5</v>
      </c>
      <c r="K9" s="106">
        <v>205</v>
      </c>
      <c r="L9" s="106">
        <v>5</v>
      </c>
      <c r="M9" s="106">
        <v>0</v>
      </c>
      <c r="N9" s="106"/>
      <c r="O9" s="106"/>
      <c r="P9" s="106"/>
      <c r="Q9" s="184"/>
      <c r="R9" s="74">
        <v>0.7274305555555555</v>
      </c>
      <c r="S9" s="170">
        <v>0.730787037037037</v>
      </c>
      <c r="T9" s="75">
        <v>0.003356481481481488</v>
      </c>
      <c r="U9" s="177">
        <v>0</v>
      </c>
      <c r="V9" s="173">
        <v>0</v>
      </c>
      <c r="W9" s="177">
        <v>370</v>
      </c>
      <c r="X9" s="176">
        <v>0.0042824074074074075</v>
      </c>
      <c r="Y9" s="176" t="s">
        <v>58</v>
      </c>
      <c r="Z9" s="176" t="s">
        <v>58</v>
      </c>
      <c r="AA9" s="176">
        <v>0.007638888888888896</v>
      </c>
      <c r="AB9" s="291">
        <v>0.007638888888888896</v>
      </c>
      <c r="AC9" s="576">
        <f>AB9</f>
        <v>0.007638888888888896</v>
      </c>
      <c r="AD9" s="578">
        <v>2</v>
      </c>
      <c r="AE9" s="576"/>
      <c r="AF9" s="292"/>
      <c r="AG9" s="567">
        <v>180</v>
      </c>
    </row>
    <row r="10" spans="1:33" ht="27.75" customHeight="1" thickBot="1">
      <c r="A10" s="426"/>
      <c r="B10" s="473"/>
      <c r="C10" s="59" t="s">
        <v>134</v>
      </c>
      <c r="D10" s="566"/>
      <c r="E10" s="446"/>
      <c r="F10" s="434"/>
      <c r="G10" s="97" t="s">
        <v>119</v>
      </c>
      <c r="H10" s="61">
        <v>90</v>
      </c>
      <c r="I10" s="61">
        <v>50</v>
      </c>
      <c r="J10" s="61">
        <v>10</v>
      </c>
      <c r="K10" s="61">
        <v>75</v>
      </c>
      <c r="L10" s="61" t="s">
        <v>106</v>
      </c>
      <c r="M10" s="61" t="s">
        <v>106</v>
      </c>
      <c r="N10" s="61"/>
      <c r="O10" s="61"/>
      <c r="P10" s="61"/>
      <c r="Q10" s="76"/>
      <c r="R10" s="171">
        <v>0.6743055555555556</v>
      </c>
      <c r="S10" s="172" t="s">
        <v>107</v>
      </c>
      <c r="T10" s="204" t="s">
        <v>107</v>
      </c>
      <c r="U10" s="175">
        <v>2</v>
      </c>
      <c r="V10" s="63">
        <v>0</v>
      </c>
      <c r="W10" s="175">
        <v>225</v>
      </c>
      <c r="X10" s="174">
        <v>0.0026041666666666665</v>
      </c>
      <c r="Y10" s="174" t="s">
        <v>58</v>
      </c>
      <c r="Z10" s="174" t="s">
        <v>58</v>
      </c>
      <c r="AA10" s="174" t="s">
        <v>58</v>
      </c>
      <c r="AB10" s="62" t="s">
        <v>107</v>
      </c>
      <c r="AC10" s="577"/>
      <c r="AD10" s="579"/>
      <c r="AE10" s="577"/>
      <c r="AF10" s="293"/>
      <c r="AG10" s="569"/>
    </row>
    <row r="11" spans="1:33" ht="27.75" customHeight="1">
      <c r="A11" s="425">
        <v>3</v>
      </c>
      <c r="B11" s="482" t="s">
        <v>240</v>
      </c>
      <c r="C11" s="64"/>
      <c r="D11" s="486" t="s">
        <v>247</v>
      </c>
      <c r="E11" s="478" t="s">
        <v>223</v>
      </c>
      <c r="F11" s="433" t="s">
        <v>11</v>
      </c>
      <c r="G11" s="278"/>
      <c r="H11" s="29">
        <v>120</v>
      </c>
      <c r="I11" s="29">
        <v>20</v>
      </c>
      <c r="J11" s="29">
        <v>5</v>
      </c>
      <c r="K11" s="29">
        <v>130</v>
      </c>
      <c r="L11" s="29">
        <v>25</v>
      </c>
      <c r="M11" s="29"/>
      <c r="N11" s="29"/>
      <c r="O11" s="29"/>
      <c r="P11" s="29"/>
      <c r="Q11" s="30"/>
      <c r="R11" s="31">
        <v>0.5812499999999999</v>
      </c>
      <c r="S11" s="180">
        <v>0.5854513888888889</v>
      </c>
      <c r="T11" s="280">
        <f>S11-R11</f>
        <v>0.0042013888888889905</v>
      </c>
      <c r="U11" s="182"/>
      <c r="V11" s="66"/>
      <c r="W11" s="182">
        <f>SUM(H11:L11)</f>
        <v>300</v>
      </c>
      <c r="X11" s="181">
        <f>TIME(0,0,W11)</f>
        <v>0.003472222222222222</v>
      </c>
      <c r="Y11" s="181"/>
      <c r="Z11" s="181"/>
      <c r="AA11" s="181">
        <f>T11+X11</f>
        <v>0.0076736111111112126</v>
      </c>
      <c r="AB11" s="65">
        <f>AA11</f>
        <v>0.0076736111111112126</v>
      </c>
      <c r="AC11" s="437">
        <f>AB11</f>
        <v>0.0076736111111112126</v>
      </c>
      <c r="AD11" s="466">
        <v>3</v>
      </c>
      <c r="AE11" s="438">
        <f>AC11/$AC$8*100%</f>
        <v>1.4571428571428995</v>
      </c>
      <c r="AF11" s="517"/>
      <c r="AG11" s="519">
        <v>165</v>
      </c>
    </row>
    <row r="12" spans="1:33" ht="27.75" customHeight="1" thickBot="1">
      <c r="A12" s="426"/>
      <c r="B12" s="473"/>
      <c r="C12" s="59"/>
      <c r="D12" s="566"/>
      <c r="E12" s="446"/>
      <c r="F12" s="434"/>
      <c r="G12" s="97"/>
      <c r="H12" s="61">
        <v>10</v>
      </c>
      <c r="I12" s="61">
        <v>5</v>
      </c>
      <c r="J12" s="61">
        <v>5</v>
      </c>
      <c r="K12" s="61" t="s">
        <v>106</v>
      </c>
      <c r="L12" s="61" t="s">
        <v>106</v>
      </c>
      <c r="M12" s="61"/>
      <c r="N12" s="61"/>
      <c r="O12" s="61"/>
      <c r="P12" s="61"/>
      <c r="Q12" s="76"/>
      <c r="R12" s="171">
        <v>0.7236111111111111</v>
      </c>
      <c r="S12" s="172" t="s">
        <v>107</v>
      </c>
      <c r="T12" s="204" t="s">
        <v>107</v>
      </c>
      <c r="U12" s="175"/>
      <c r="V12" s="63"/>
      <c r="W12" s="175">
        <f>SUM(H12:L12)</f>
        <v>20</v>
      </c>
      <c r="X12" s="174">
        <f>TIME(0,0,W12)</f>
        <v>0.00023148148148148146</v>
      </c>
      <c r="Y12" s="174"/>
      <c r="Z12" s="174"/>
      <c r="AA12" s="62"/>
      <c r="AB12" s="62" t="s">
        <v>107</v>
      </c>
      <c r="AC12" s="458"/>
      <c r="AD12" s="460"/>
      <c r="AE12" s="449"/>
      <c r="AF12" s="522"/>
      <c r="AG12" s="516"/>
    </row>
    <row r="13" spans="1:33" ht="15">
      <c r="A13" s="167"/>
      <c r="B13" s="523" t="s">
        <v>143</v>
      </c>
      <c r="C13" s="523"/>
      <c r="D13" s="523"/>
      <c r="E13" s="523"/>
      <c r="F13" s="523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</row>
    <row r="14" spans="1:33" ht="15">
      <c r="A14" s="167"/>
      <c r="B14" s="178"/>
      <c r="C14" s="178"/>
      <c r="D14" s="178"/>
      <c r="E14" s="178"/>
      <c r="F14" s="178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</row>
    <row r="15" spans="1:31" s="142" customFormat="1" ht="29.25" customHeight="1" outlineLevel="1">
      <c r="A15" s="130" t="s">
        <v>144</v>
      </c>
      <c r="B15" s="131"/>
      <c r="C15" s="132"/>
      <c r="D15" s="132"/>
      <c r="E15" s="133"/>
      <c r="F15" s="132"/>
      <c r="G15" s="126"/>
      <c r="H15" s="134"/>
      <c r="I15" s="135"/>
      <c r="J15" s="134"/>
      <c r="K15" s="135"/>
      <c r="L15" s="135"/>
      <c r="M15" s="135"/>
      <c r="N15" s="135"/>
      <c r="O15" s="135"/>
      <c r="P15" s="135"/>
      <c r="Q15" s="135"/>
      <c r="R15" s="136"/>
      <c r="S15" s="136"/>
      <c r="T15" s="137"/>
      <c r="U15" s="138"/>
      <c r="V15" s="135"/>
      <c r="W15" s="139"/>
      <c r="X15" s="136"/>
      <c r="Y15" s="136"/>
      <c r="Z15" s="136"/>
      <c r="AA15" s="136"/>
      <c r="AB15" s="135"/>
      <c r="AC15" s="140"/>
      <c r="AD15" s="141"/>
      <c r="AE15" s="143"/>
    </row>
    <row r="16" spans="1:31" s="142" customFormat="1" ht="29.25" customHeight="1" outlineLevel="1">
      <c r="A16" s="130" t="s">
        <v>145</v>
      </c>
      <c r="B16" s="145"/>
      <c r="D16" s="146"/>
      <c r="G16" s="113"/>
      <c r="H16" s="114"/>
      <c r="J16" s="114"/>
      <c r="R16" s="144"/>
      <c r="S16" s="144"/>
      <c r="T16" s="144"/>
      <c r="U16" s="141"/>
      <c r="W16" s="141"/>
      <c r="X16" s="144"/>
      <c r="Y16" s="144"/>
      <c r="Z16" s="144"/>
      <c r="AA16" s="144"/>
      <c r="AD16" s="141"/>
      <c r="AE16" s="143"/>
    </row>
    <row r="17" spans="1:7" ht="12.75">
      <c r="A17" s="55"/>
      <c r="B17" s="35"/>
      <c r="C17" s="15"/>
      <c r="D17" s="16"/>
      <c r="F17" s="15"/>
      <c r="G17" s="18"/>
    </row>
  </sheetData>
  <sheetProtection sheet="1" objects="1" scenarios="1"/>
  <mergeCells count="35">
    <mergeCell ref="A9:A10"/>
    <mergeCell ref="B9:B10"/>
    <mergeCell ref="D9:D10"/>
    <mergeCell ref="E9:E10"/>
    <mergeCell ref="A11:A12"/>
    <mergeCell ref="B11:B12"/>
    <mergeCell ref="D11:D12"/>
    <mergeCell ref="E11:E12"/>
    <mergeCell ref="F9:F10"/>
    <mergeCell ref="AC9:AC10"/>
    <mergeCell ref="AD9:AD10"/>
    <mergeCell ref="AE9:AE10"/>
    <mergeCell ref="AG9:AG10"/>
    <mergeCell ref="A1:AG1"/>
    <mergeCell ref="A2:AG2"/>
    <mergeCell ref="A4:AG4"/>
    <mergeCell ref="A6:A7"/>
    <mergeCell ref="B6:B7"/>
    <mergeCell ref="C6:C7"/>
    <mergeCell ref="D6:D7"/>
    <mergeCell ref="E6:E7"/>
    <mergeCell ref="F6:F7"/>
    <mergeCell ref="G6:G7"/>
    <mergeCell ref="H6:Q6"/>
    <mergeCell ref="R6:R7"/>
    <mergeCell ref="S6:S7"/>
    <mergeCell ref="T6:AF6"/>
    <mergeCell ref="AG6:AG7"/>
    <mergeCell ref="AG11:AG12"/>
    <mergeCell ref="B13:F13"/>
    <mergeCell ref="F11:F12"/>
    <mergeCell ref="AC11:AC12"/>
    <mergeCell ref="AD11:AD12"/>
    <mergeCell ref="AE11:AE12"/>
    <mergeCell ref="AF11:AF12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8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I29"/>
  <sheetViews>
    <sheetView view="pageBreakPreview" zoomScale="60" zoomScaleNormal="75" zoomScalePageLayoutView="0" workbookViewId="0" topLeftCell="A1">
      <selection activeCell="A26" sqref="A26:IV29"/>
    </sheetView>
  </sheetViews>
  <sheetFormatPr defaultColWidth="9.140625" defaultRowHeight="36.75" customHeight="1" outlineLevelRow="1" outlineLevelCol="1"/>
  <cols>
    <col min="1" max="1" width="4.00390625" style="15" customWidth="1"/>
    <col min="2" max="2" width="5.28125" style="56" customWidth="1"/>
    <col min="3" max="3" width="10.140625" style="16" hidden="1" customWidth="1"/>
    <col min="4" max="4" width="28.00390625" style="36" customWidth="1"/>
    <col min="5" max="5" width="16.140625" style="15" customWidth="1" outlineLevel="1"/>
    <col min="6" max="6" width="15.00390625" style="16" customWidth="1" outlineLevel="1"/>
    <col min="7" max="7" width="10.7109375" style="36" hidden="1" customWidth="1" outlineLevel="1"/>
    <col min="8" max="8" width="3.8515625" style="15" customWidth="1" collapsed="1"/>
    <col min="9" max="9" width="3.28125" style="15" customWidth="1"/>
    <col min="10" max="11" width="4.00390625" style="15" customWidth="1"/>
    <col min="12" max="12" width="3.28125" style="15" customWidth="1"/>
    <col min="13" max="17" width="4.7109375" style="15" hidden="1" customWidth="1"/>
    <col min="18" max="18" width="8.421875" style="20" customWidth="1"/>
    <col min="19" max="19" width="8.8515625" style="20" customWidth="1"/>
    <col min="20" max="20" width="7.8515625" style="21" customWidth="1"/>
    <col min="21" max="21" width="4.28125" style="22" hidden="1" customWidth="1"/>
    <col min="22" max="22" width="6.57421875" style="15" hidden="1" customWidth="1" outlineLevel="1"/>
    <col min="23" max="23" width="6.57421875" style="23" customWidth="1" outlineLevel="1"/>
    <col min="24" max="24" width="8.28125" style="20" customWidth="1" outlineLevel="1"/>
    <col min="25" max="25" width="8.00390625" style="20" hidden="1" customWidth="1" outlineLevel="1"/>
    <col min="26" max="26" width="7.8515625" style="20" hidden="1" customWidth="1" outlineLevel="1"/>
    <col min="27" max="27" width="7.7109375" style="15" customWidth="1" outlineLevel="1"/>
    <col min="28" max="28" width="7.57421875" style="39" customWidth="1"/>
    <col min="29" max="29" width="7.140625" style="39" customWidth="1"/>
    <col min="30" max="30" width="3.57421875" style="25" customWidth="1"/>
    <col min="31" max="31" width="8.57421875" style="41" customWidth="1" outlineLevel="1"/>
    <col min="32" max="32" width="6.28125" style="15" customWidth="1" outlineLevel="1"/>
    <col min="33" max="33" width="7.421875" style="15" customWidth="1"/>
    <col min="34" max="16384" width="9.140625" style="15" customWidth="1"/>
  </cols>
  <sheetData>
    <row r="1" spans="1:33" ht="27.75" customHeight="1">
      <c r="A1" s="542" t="s">
        <v>33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</row>
    <row r="2" spans="1:33" s="57" customFormat="1" ht="16.5" thickBot="1">
      <c r="A2" s="494" t="s">
        <v>34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</row>
    <row r="3" spans="1:33" ht="14.25" thickTop="1">
      <c r="A3" s="14" t="s">
        <v>35</v>
      </c>
      <c r="B3" s="35"/>
      <c r="C3" s="15"/>
      <c r="D3" s="16"/>
      <c r="E3" s="14"/>
      <c r="F3" s="15"/>
      <c r="G3" s="15"/>
      <c r="H3" s="58"/>
      <c r="J3" s="58"/>
      <c r="AB3" s="24"/>
      <c r="AC3" s="24"/>
      <c r="AE3" s="24"/>
      <c r="AF3" s="26"/>
      <c r="AG3" s="27" t="s">
        <v>36</v>
      </c>
    </row>
    <row r="4" spans="1:33" ht="43.5" customHeight="1">
      <c r="A4" s="524" t="s">
        <v>258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</row>
    <row r="5" spans="1:33" ht="6.7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2.75">
      <c r="A6" s="544" t="s">
        <v>2</v>
      </c>
      <c r="B6" s="546" t="s">
        <v>114</v>
      </c>
      <c r="C6" s="548" t="s">
        <v>115</v>
      </c>
      <c r="D6" s="550" t="s">
        <v>138</v>
      </c>
      <c r="E6" s="552" t="s">
        <v>3</v>
      </c>
      <c r="F6" s="550" t="s">
        <v>5</v>
      </c>
      <c r="G6" s="562" t="s">
        <v>41</v>
      </c>
      <c r="H6" s="506" t="s">
        <v>137</v>
      </c>
      <c r="I6" s="500"/>
      <c r="J6" s="500"/>
      <c r="K6" s="500"/>
      <c r="L6" s="500"/>
      <c r="M6" s="500"/>
      <c r="N6" s="500"/>
      <c r="O6" s="500"/>
      <c r="P6" s="500"/>
      <c r="Q6" s="507"/>
      <c r="R6" s="558" t="s">
        <v>16</v>
      </c>
      <c r="S6" s="560" t="s">
        <v>18</v>
      </c>
      <c r="T6" s="556" t="s">
        <v>25</v>
      </c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62"/>
      <c r="AG6" s="563" t="s">
        <v>27</v>
      </c>
    </row>
    <row r="7" spans="1:33" ht="96.75" thickBot="1">
      <c r="A7" s="580"/>
      <c r="B7" s="581"/>
      <c r="C7" s="582"/>
      <c r="D7" s="583"/>
      <c r="E7" s="584"/>
      <c r="F7" s="583"/>
      <c r="G7" s="585"/>
      <c r="H7" s="333" t="s">
        <v>43</v>
      </c>
      <c r="I7" s="67" t="s">
        <v>44</v>
      </c>
      <c r="J7" s="67" t="s">
        <v>116</v>
      </c>
      <c r="K7" s="67" t="s">
        <v>46</v>
      </c>
      <c r="L7" s="67" t="s">
        <v>47</v>
      </c>
      <c r="M7" s="68" t="s">
        <v>48</v>
      </c>
      <c r="N7" s="68"/>
      <c r="O7" s="68"/>
      <c r="P7" s="68"/>
      <c r="Q7" s="334"/>
      <c r="R7" s="559"/>
      <c r="S7" s="561"/>
      <c r="T7" s="283" t="s">
        <v>49</v>
      </c>
      <c r="U7" s="78" t="s">
        <v>50</v>
      </c>
      <c r="V7" s="77" t="s">
        <v>51</v>
      </c>
      <c r="W7" s="78" t="s">
        <v>244</v>
      </c>
      <c r="X7" s="272" t="s">
        <v>245</v>
      </c>
      <c r="Y7" s="272" t="s">
        <v>53</v>
      </c>
      <c r="Z7" s="272" t="s">
        <v>54</v>
      </c>
      <c r="AA7" s="272" t="s">
        <v>213</v>
      </c>
      <c r="AB7" s="77" t="s">
        <v>25</v>
      </c>
      <c r="AC7" s="77" t="s">
        <v>142</v>
      </c>
      <c r="AD7" s="78" t="s">
        <v>26</v>
      </c>
      <c r="AE7" s="77" t="s">
        <v>55</v>
      </c>
      <c r="AF7" s="284" t="s">
        <v>56</v>
      </c>
      <c r="AG7" s="586" t="s">
        <v>42</v>
      </c>
    </row>
    <row r="8" spans="1:33" ht="25.5" customHeight="1">
      <c r="A8" s="442">
        <v>1</v>
      </c>
      <c r="B8" s="472" t="s">
        <v>76</v>
      </c>
      <c r="C8" s="79" t="s">
        <v>125</v>
      </c>
      <c r="D8" s="565" t="s">
        <v>215</v>
      </c>
      <c r="E8" s="445" t="s">
        <v>10</v>
      </c>
      <c r="F8" s="447" t="s">
        <v>11</v>
      </c>
      <c r="G8" s="276" t="s">
        <v>119</v>
      </c>
      <c r="H8" s="106">
        <v>0</v>
      </c>
      <c r="I8" s="106">
        <v>0</v>
      </c>
      <c r="J8" s="106">
        <v>0</v>
      </c>
      <c r="K8" s="106">
        <v>10</v>
      </c>
      <c r="L8" s="106">
        <v>0</v>
      </c>
      <c r="M8" s="106">
        <v>0</v>
      </c>
      <c r="N8" s="106"/>
      <c r="O8" s="106"/>
      <c r="P8" s="106"/>
      <c r="Q8" s="184"/>
      <c r="R8" s="74">
        <v>0.5604166666666667</v>
      </c>
      <c r="S8" s="170">
        <v>0.5626851851851852</v>
      </c>
      <c r="T8" s="75">
        <v>0.002268518518518503</v>
      </c>
      <c r="U8" s="186">
        <v>0</v>
      </c>
      <c r="V8" s="173">
        <v>0</v>
      </c>
      <c r="W8" s="186">
        <v>10</v>
      </c>
      <c r="X8" s="185">
        <v>0.00011574074074074073</v>
      </c>
      <c r="Y8" s="185" t="s">
        <v>58</v>
      </c>
      <c r="Z8" s="185" t="s">
        <v>58</v>
      </c>
      <c r="AA8" s="185">
        <v>0.002384259259259244</v>
      </c>
      <c r="AB8" s="185">
        <v>0.002384259259259244</v>
      </c>
      <c r="AC8" s="435">
        <f>AB8</f>
        <v>0.002384259259259244</v>
      </c>
      <c r="AD8" s="459">
        <v>1</v>
      </c>
      <c r="AE8" s="448">
        <f>AC8/$AC$8*100%</f>
        <v>1</v>
      </c>
      <c r="AF8" s="531" t="s">
        <v>68</v>
      </c>
      <c r="AG8" s="515">
        <v>200</v>
      </c>
    </row>
    <row r="9" spans="1:33" ht="25.5" customHeight="1" thickBot="1">
      <c r="A9" s="452"/>
      <c r="B9" s="483"/>
      <c r="C9" s="273" t="s">
        <v>125</v>
      </c>
      <c r="D9" s="487"/>
      <c r="E9" s="479"/>
      <c r="F9" s="457"/>
      <c r="G9" s="277" t="s">
        <v>119</v>
      </c>
      <c r="H9" s="208">
        <v>0</v>
      </c>
      <c r="I9" s="208">
        <v>0</v>
      </c>
      <c r="J9" s="208">
        <v>0</v>
      </c>
      <c r="K9" s="208">
        <v>10</v>
      </c>
      <c r="L9" s="208">
        <v>0</v>
      </c>
      <c r="M9" s="208">
        <v>0</v>
      </c>
      <c r="N9" s="208"/>
      <c r="O9" s="208"/>
      <c r="P9" s="208"/>
      <c r="Q9" s="209"/>
      <c r="R9" s="210">
        <v>0.6204861111111112</v>
      </c>
      <c r="S9" s="211">
        <v>0.6227662037037037</v>
      </c>
      <c r="T9" s="240">
        <v>0.002280092592592542</v>
      </c>
      <c r="U9" s="217">
        <v>0</v>
      </c>
      <c r="V9" s="214">
        <v>0</v>
      </c>
      <c r="W9" s="217">
        <v>10</v>
      </c>
      <c r="X9" s="216">
        <v>0.00011574074074074073</v>
      </c>
      <c r="Y9" s="216" t="s">
        <v>58</v>
      </c>
      <c r="Z9" s="216" t="s">
        <v>58</v>
      </c>
      <c r="AA9" s="216">
        <v>0.002395833333333283</v>
      </c>
      <c r="AB9" s="216">
        <v>0.002395833333333283</v>
      </c>
      <c r="AC9" s="465"/>
      <c r="AD9" s="467"/>
      <c r="AE9" s="439"/>
      <c r="AF9" s="526"/>
      <c r="AG9" s="520"/>
    </row>
    <row r="10" spans="1:33" ht="25.5" customHeight="1">
      <c r="A10" s="442">
        <v>2</v>
      </c>
      <c r="B10" s="472" t="s">
        <v>69</v>
      </c>
      <c r="C10" s="79" t="s">
        <v>58</v>
      </c>
      <c r="D10" s="565" t="s">
        <v>216</v>
      </c>
      <c r="E10" s="445" t="s">
        <v>10</v>
      </c>
      <c r="F10" s="447" t="s">
        <v>11</v>
      </c>
      <c r="G10" s="276" t="s">
        <v>58</v>
      </c>
      <c r="H10" s="106">
        <v>0</v>
      </c>
      <c r="I10" s="106">
        <v>5</v>
      </c>
      <c r="J10" s="106">
        <v>0</v>
      </c>
      <c r="K10" s="106">
        <v>10</v>
      </c>
      <c r="L10" s="106">
        <v>0</v>
      </c>
      <c r="M10" s="106">
        <v>0</v>
      </c>
      <c r="N10" s="106"/>
      <c r="O10" s="106"/>
      <c r="P10" s="106"/>
      <c r="Q10" s="184"/>
      <c r="R10" s="74">
        <v>0.5538194444444444</v>
      </c>
      <c r="S10" s="170">
        <v>0.5569097222222222</v>
      </c>
      <c r="T10" s="75">
        <v>0.0030902777777778168</v>
      </c>
      <c r="U10" s="186">
        <v>0</v>
      </c>
      <c r="V10" s="173">
        <v>0</v>
      </c>
      <c r="W10" s="186">
        <v>15</v>
      </c>
      <c r="X10" s="185">
        <v>0.0001736111111111111</v>
      </c>
      <c r="Y10" s="185" t="s">
        <v>58</v>
      </c>
      <c r="Z10" s="185" t="s">
        <v>58</v>
      </c>
      <c r="AA10" s="185">
        <v>0.0032638888888889277</v>
      </c>
      <c r="AB10" s="185">
        <v>0.0032638888888889277</v>
      </c>
      <c r="AC10" s="435">
        <f>AB10</f>
        <v>0.0032638888888889277</v>
      </c>
      <c r="AD10" s="459">
        <v>2</v>
      </c>
      <c r="AE10" s="448">
        <f>AC10/$AC$8*100%</f>
        <v>1.3689320388349766</v>
      </c>
      <c r="AF10" s="531" t="s">
        <v>87</v>
      </c>
      <c r="AG10" s="515">
        <v>180</v>
      </c>
    </row>
    <row r="11" spans="1:33" ht="25.5" customHeight="1" thickBot="1">
      <c r="A11" s="426"/>
      <c r="B11" s="473"/>
      <c r="C11" s="59" t="s">
        <v>58</v>
      </c>
      <c r="D11" s="566"/>
      <c r="E11" s="446"/>
      <c r="F11" s="434"/>
      <c r="G11" s="97" t="s">
        <v>58</v>
      </c>
      <c r="H11" s="61">
        <v>5</v>
      </c>
      <c r="I11" s="61">
        <v>0</v>
      </c>
      <c r="J11" s="61">
        <v>0</v>
      </c>
      <c r="K11" s="61">
        <v>10</v>
      </c>
      <c r="L11" s="61">
        <v>0</v>
      </c>
      <c r="M11" s="61">
        <v>0</v>
      </c>
      <c r="N11" s="61"/>
      <c r="O11" s="61"/>
      <c r="P11" s="61"/>
      <c r="Q11" s="76"/>
      <c r="R11" s="171">
        <v>0.6319444444444444</v>
      </c>
      <c r="S11" s="172">
        <v>0.6349421296296297</v>
      </c>
      <c r="T11" s="179">
        <v>0.0029976851851852837</v>
      </c>
      <c r="U11" s="188">
        <v>0</v>
      </c>
      <c r="V11" s="63">
        <v>0</v>
      </c>
      <c r="W11" s="188">
        <v>15</v>
      </c>
      <c r="X11" s="187">
        <v>0.0001736111111111111</v>
      </c>
      <c r="Y11" s="187" t="s">
        <v>58</v>
      </c>
      <c r="Z11" s="187" t="s">
        <v>58</v>
      </c>
      <c r="AA11" s="187">
        <v>0.0031712962962963946</v>
      </c>
      <c r="AB11" s="187">
        <f>AA11</f>
        <v>0.0031712962962963946</v>
      </c>
      <c r="AC11" s="458"/>
      <c r="AD11" s="460"/>
      <c r="AE11" s="449"/>
      <c r="AF11" s="532"/>
      <c r="AG11" s="516"/>
    </row>
    <row r="12" spans="1:33" ht="25.5" customHeight="1">
      <c r="A12" s="425">
        <v>3</v>
      </c>
      <c r="B12" s="482" t="s">
        <v>126</v>
      </c>
      <c r="C12" s="64" t="s">
        <v>127</v>
      </c>
      <c r="D12" s="486" t="s">
        <v>147</v>
      </c>
      <c r="E12" s="478" t="s">
        <v>8</v>
      </c>
      <c r="F12" s="433" t="s">
        <v>9</v>
      </c>
      <c r="G12" s="278" t="s">
        <v>119</v>
      </c>
      <c r="H12" s="29">
        <v>5</v>
      </c>
      <c r="I12" s="29">
        <v>5</v>
      </c>
      <c r="J12" s="29">
        <v>5</v>
      </c>
      <c r="K12" s="29">
        <v>10</v>
      </c>
      <c r="L12" s="29">
        <v>0</v>
      </c>
      <c r="M12" s="29">
        <v>0</v>
      </c>
      <c r="N12" s="29"/>
      <c r="O12" s="29"/>
      <c r="P12" s="29"/>
      <c r="Q12" s="30"/>
      <c r="R12" s="31">
        <v>0.6437499999999999</v>
      </c>
      <c r="S12" s="180">
        <v>0.6469791666666667</v>
      </c>
      <c r="T12" s="32">
        <v>0.0032291666666667274</v>
      </c>
      <c r="U12" s="190">
        <v>0</v>
      </c>
      <c r="V12" s="66">
        <v>0</v>
      </c>
      <c r="W12" s="190">
        <v>25</v>
      </c>
      <c r="X12" s="189">
        <v>0.00028935185185185184</v>
      </c>
      <c r="Y12" s="189" t="s">
        <v>58</v>
      </c>
      <c r="Z12" s="189" t="s">
        <v>58</v>
      </c>
      <c r="AA12" s="189">
        <v>0.003518518518518579</v>
      </c>
      <c r="AB12" s="189">
        <v>0.003518518518518579</v>
      </c>
      <c r="AC12" s="437">
        <f>AB12</f>
        <v>0.003518518518518579</v>
      </c>
      <c r="AD12" s="466">
        <v>3</v>
      </c>
      <c r="AE12" s="438">
        <f>AC12/$AC$8*100%</f>
        <v>1.4757281553398407</v>
      </c>
      <c r="AF12" s="525" t="s">
        <v>87</v>
      </c>
      <c r="AG12" s="519">
        <v>165</v>
      </c>
    </row>
    <row r="13" spans="1:33" ht="25.5" customHeight="1" thickBot="1">
      <c r="A13" s="452"/>
      <c r="B13" s="483"/>
      <c r="C13" s="273" t="s">
        <v>127</v>
      </c>
      <c r="D13" s="487"/>
      <c r="E13" s="479"/>
      <c r="F13" s="457"/>
      <c r="G13" s="277" t="s">
        <v>119</v>
      </c>
      <c r="H13" s="208">
        <v>0</v>
      </c>
      <c r="I13" s="208">
        <v>5</v>
      </c>
      <c r="J13" s="208">
        <v>5</v>
      </c>
      <c r="K13" s="208">
        <v>20</v>
      </c>
      <c r="L13" s="208">
        <v>5</v>
      </c>
      <c r="M13" s="208">
        <v>0</v>
      </c>
      <c r="N13" s="208"/>
      <c r="O13" s="208"/>
      <c r="P13" s="208"/>
      <c r="Q13" s="209"/>
      <c r="R13" s="210">
        <v>0.5694444444444444</v>
      </c>
      <c r="S13" s="211">
        <v>0.5769675925925926</v>
      </c>
      <c r="T13" s="240">
        <v>0.00752314814814814</v>
      </c>
      <c r="U13" s="217">
        <v>0</v>
      </c>
      <c r="V13" s="214">
        <v>0</v>
      </c>
      <c r="W13" s="217">
        <v>35</v>
      </c>
      <c r="X13" s="216">
        <v>0.0004050925925925926</v>
      </c>
      <c r="Y13" s="216" t="s">
        <v>58</v>
      </c>
      <c r="Z13" s="216" t="s">
        <v>58</v>
      </c>
      <c r="AA13" s="216">
        <v>0.007928240740740732</v>
      </c>
      <c r="AB13" s="216">
        <v>0.007928240740740732</v>
      </c>
      <c r="AC13" s="465"/>
      <c r="AD13" s="467"/>
      <c r="AE13" s="439"/>
      <c r="AF13" s="526"/>
      <c r="AG13" s="520"/>
    </row>
    <row r="14" spans="1:33" ht="36.75" thickBot="1">
      <c r="A14" s="221">
        <v>4</v>
      </c>
      <c r="B14" s="222" t="s">
        <v>96</v>
      </c>
      <c r="C14" s="324" t="s">
        <v>129</v>
      </c>
      <c r="D14" s="325" t="s">
        <v>248</v>
      </c>
      <c r="E14" s="224" t="s">
        <v>13</v>
      </c>
      <c r="F14" s="226" t="s">
        <v>11</v>
      </c>
      <c r="G14" s="331" t="s">
        <v>130</v>
      </c>
      <c r="H14" s="228">
        <v>0</v>
      </c>
      <c r="I14" s="228">
        <v>0</v>
      </c>
      <c r="J14" s="228">
        <v>0</v>
      </c>
      <c r="K14" s="228">
        <v>135</v>
      </c>
      <c r="L14" s="228">
        <v>55</v>
      </c>
      <c r="M14" s="228">
        <v>0</v>
      </c>
      <c r="N14" s="228"/>
      <c r="O14" s="228"/>
      <c r="P14" s="228"/>
      <c r="Q14" s="229"/>
      <c r="R14" s="230">
        <v>0.7059027777777778</v>
      </c>
      <c r="S14" s="231">
        <v>0.7083333333333334</v>
      </c>
      <c r="T14" s="268">
        <v>0.0024305555555556024</v>
      </c>
      <c r="U14" s="233">
        <v>0</v>
      </c>
      <c r="V14" s="234">
        <v>0</v>
      </c>
      <c r="W14" s="233">
        <v>190</v>
      </c>
      <c r="X14" s="235">
        <v>0.0021990740740740738</v>
      </c>
      <c r="Y14" s="235" t="s">
        <v>58</v>
      </c>
      <c r="Z14" s="235" t="s">
        <v>58</v>
      </c>
      <c r="AA14" s="235">
        <v>0.004629629629629676</v>
      </c>
      <c r="AB14" s="235">
        <v>0.004629629629629676</v>
      </c>
      <c r="AC14" s="235">
        <f>AB14</f>
        <v>0.004629629629629676</v>
      </c>
      <c r="AD14" s="233">
        <v>4</v>
      </c>
      <c r="AE14" s="236">
        <f>AC14/$AC$8*100%</f>
        <v>1.941747572815566</v>
      </c>
      <c r="AF14" s="269"/>
      <c r="AG14" s="265">
        <v>150</v>
      </c>
    </row>
    <row r="15" spans="1:33" ht="25.5" customHeight="1">
      <c r="A15" s="425">
        <v>5</v>
      </c>
      <c r="B15" s="482" t="s">
        <v>72</v>
      </c>
      <c r="C15" s="64" t="s">
        <v>128</v>
      </c>
      <c r="D15" s="486" t="s">
        <v>148</v>
      </c>
      <c r="E15" s="478" t="s">
        <v>74</v>
      </c>
      <c r="F15" s="433" t="s">
        <v>19</v>
      </c>
      <c r="G15" s="278" t="s">
        <v>119</v>
      </c>
      <c r="H15" s="29">
        <v>25</v>
      </c>
      <c r="I15" s="29">
        <v>20</v>
      </c>
      <c r="J15" s="29">
        <v>5</v>
      </c>
      <c r="K15" s="29">
        <v>10</v>
      </c>
      <c r="L15" s="29">
        <v>5</v>
      </c>
      <c r="M15" s="29">
        <v>0</v>
      </c>
      <c r="N15" s="29"/>
      <c r="O15" s="29"/>
      <c r="P15" s="29"/>
      <c r="Q15" s="30"/>
      <c r="R15" s="31">
        <v>0.6784722222222223</v>
      </c>
      <c r="S15" s="180">
        <v>0.683275462962963</v>
      </c>
      <c r="T15" s="32">
        <v>0.0048032407407407884</v>
      </c>
      <c r="U15" s="190">
        <v>0</v>
      </c>
      <c r="V15" s="66">
        <v>0</v>
      </c>
      <c r="W15" s="190">
        <v>65</v>
      </c>
      <c r="X15" s="189">
        <v>0.0007523148148148148</v>
      </c>
      <c r="Y15" s="189" t="s">
        <v>58</v>
      </c>
      <c r="Z15" s="189" t="s">
        <v>58</v>
      </c>
      <c r="AA15" s="189">
        <v>0.0055555555555556035</v>
      </c>
      <c r="AB15" s="189">
        <v>0.0055555555555556035</v>
      </c>
      <c r="AC15" s="437">
        <f>AB15</f>
        <v>0.0055555555555556035</v>
      </c>
      <c r="AD15" s="466">
        <v>5</v>
      </c>
      <c r="AE15" s="438">
        <f>AC15/$AC$8*100%</f>
        <v>2.3300970873786757</v>
      </c>
      <c r="AF15" s="525"/>
      <c r="AG15" s="519">
        <v>140</v>
      </c>
    </row>
    <row r="16" spans="1:33" ht="25.5" customHeight="1" thickBot="1">
      <c r="A16" s="452"/>
      <c r="B16" s="483"/>
      <c r="C16" s="273" t="s">
        <v>128</v>
      </c>
      <c r="D16" s="487"/>
      <c r="E16" s="479"/>
      <c r="F16" s="457"/>
      <c r="G16" s="277" t="s">
        <v>119</v>
      </c>
      <c r="H16" s="208">
        <v>10</v>
      </c>
      <c r="I16" s="208">
        <v>5</v>
      </c>
      <c r="J16" s="208">
        <v>55</v>
      </c>
      <c r="K16" s="208">
        <v>205</v>
      </c>
      <c r="L16" s="208">
        <v>0</v>
      </c>
      <c r="M16" s="208">
        <v>0</v>
      </c>
      <c r="N16" s="208"/>
      <c r="O16" s="208"/>
      <c r="P16" s="208"/>
      <c r="Q16" s="209"/>
      <c r="R16" s="210">
        <v>0.5840277777777778</v>
      </c>
      <c r="S16" s="211">
        <v>0.5889467592592593</v>
      </c>
      <c r="T16" s="240">
        <v>0.00491898148148151</v>
      </c>
      <c r="U16" s="217">
        <v>0</v>
      </c>
      <c r="V16" s="214">
        <v>0</v>
      </c>
      <c r="W16" s="217">
        <v>275</v>
      </c>
      <c r="X16" s="216">
        <v>0.00318287037037037</v>
      </c>
      <c r="Y16" s="216" t="s">
        <v>58</v>
      </c>
      <c r="Z16" s="216" t="s">
        <v>58</v>
      </c>
      <c r="AA16" s="216">
        <v>0.008101851851851881</v>
      </c>
      <c r="AB16" s="216">
        <v>0.008101851851851881</v>
      </c>
      <c r="AC16" s="465"/>
      <c r="AD16" s="467"/>
      <c r="AE16" s="439"/>
      <c r="AF16" s="526"/>
      <c r="AG16" s="520"/>
    </row>
    <row r="17" spans="1:33" ht="25.5" customHeight="1">
      <c r="A17" s="442">
        <v>6</v>
      </c>
      <c r="B17" s="472" t="s">
        <v>100</v>
      </c>
      <c r="C17" s="79">
        <v>11.2</v>
      </c>
      <c r="D17" s="565" t="s">
        <v>249</v>
      </c>
      <c r="E17" s="445" t="s">
        <v>13</v>
      </c>
      <c r="F17" s="447" t="s">
        <v>11</v>
      </c>
      <c r="G17" s="276">
        <v>0</v>
      </c>
      <c r="H17" s="106">
        <v>100</v>
      </c>
      <c r="I17" s="106">
        <v>5</v>
      </c>
      <c r="J17" s="106">
        <v>0</v>
      </c>
      <c r="K17" s="106">
        <v>130</v>
      </c>
      <c r="L17" s="106">
        <v>5</v>
      </c>
      <c r="M17" s="106">
        <v>0</v>
      </c>
      <c r="N17" s="106"/>
      <c r="O17" s="106"/>
      <c r="P17" s="106"/>
      <c r="Q17" s="184"/>
      <c r="R17" s="74">
        <v>0.7506944444444444</v>
      </c>
      <c r="S17" s="170">
        <v>0.75375</v>
      </c>
      <c r="T17" s="75">
        <v>0.003055555555555589</v>
      </c>
      <c r="U17" s="186">
        <v>0</v>
      </c>
      <c r="V17" s="173">
        <v>0</v>
      </c>
      <c r="W17" s="186">
        <v>240</v>
      </c>
      <c r="X17" s="185">
        <v>0.0027777777777777775</v>
      </c>
      <c r="Y17" s="185" t="s">
        <v>58</v>
      </c>
      <c r="Z17" s="185" t="s">
        <v>58</v>
      </c>
      <c r="AA17" s="185">
        <v>0.0058333333333333666</v>
      </c>
      <c r="AB17" s="185">
        <v>0.0058333333333333666</v>
      </c>
      <c r="AC17" s="435">
        <f>AB17</f>
        <v>0.0058333333333333666</v>
      </c>
      <c r="AD17" s="459">
        <v>6</v>
      </c>
      <c r="AE17" s="448">
        <f>AC17/$AC$8*100%</f>
        <v>2.4466019417476024</v>
      </c>
      <c r="AF17" s="531"/>
      <c r="AG17" s="515">
        <v>130</v>
      </c>
    </row>
    <row r="18" spans="1:33" ht="25.5" customHeight="1" thickBot="1">
      <c r="A18" s="426"/>
      <c r="B18" s="473"/>
      <c r="C18" s="59">
        <v>11.2</v>
      </c>
      <c r="D18" s="566"/>
      <c r="E18" s="446"/>
      <c r="F18" s="434"/>
      <c r="G18" s="97">
        <v>0</v>
      </c>
      <c r="H18" s="61">
        <v>105</v>
      </c>
      <c r="I18" s="61">
        <v>0</v>
      </c>
      <c r="J18" s="61">
        <v>100</v>
      </c>
      <c r="K18" s="61">
        <v>75</v>
      </c>
      <c r="L18" s="61" t="s">
        <v>106</v>
      </c>
      <c r="M18" s="61" t="s">
        <v>106</v>
      </c>
      <c r="N18" s="61"/>
      <c r="O18" s="61"/>
      <c r="P18" s="61"/>
      <c r="Q18" s="76"/>
      <c r="R18" s="171">
        <v>0.6829861111111111</v>
      </c>
      <c r="S18" s="172" t="s">
        <v>107</v>
      </c>
      <c r="T18" s="204" t="s">
        <v>107</v>
      </c>
      <c r="U18" s="188">
        <v>2</v>
      </c>
      <c r="V18" s="63">
        <v>0</v>
      </c>
      <c r="W18" s="188">
        <v>280</v>
      </c>
      <c r="X18" s="187">
        <v>0.0032407407407407406</v>
      </c>
      <c r="Y18" s="187" t="s">
        <v>58</v>
      </c>
      <c r="Z18" s="187" t="s">
        <v>58</v>
      </c>
      <c r="AA18" s="187" t="s">
        <v>58</v>
      </c>
      <c r="AB18" s="62" t="s">
        <v>107</v>
      </c>
      <c r="AC18" s="458"/>
      <c r="AD18" s="460"/>
      <c r="AE18" s="449"/>
      <c r="AF18" s="532"/>
      <c r="AG18" s="516"/>
    </row>
    <row r="19" spans="1:33" ht="26.25" thickBot="1">
      <c r="A19" s="243">
        <v>7</v>
      </c>
      <c r="B19" s="244" t="s">
        <v>135</v>
      </c>
      <c r="C19" s="274" t="s">
        <v>136</v>
      </c>
      <c r="D19" s="275" t="s">
        <v>149</v>
      </c>
      <c r="E19" s="246" t="s">
        <v>12</v>
      </c>
      <c r="F19" s="332" t="s">
        <v>9</v>
      </c>
      <c r="G19" s="279" t="s">
        <v>119</v>
      </c>
      <c r="H19" s="251">
        <v>100</v>
      </c>
      <c r="I19" s="251">
        <v>55</v>
      </c>
      <c r="J19" s="251">
        <v>55</v>
      </c>
      <c r="K19" s="251">
        <v>20</v>
      </c>
      <c r="L19" s="251">
        <v>5</v>
      </c>
      <c r="M19" s="251">
        <v>0</v>
      </c>
      <c r="N19" s="251"/>
      <c r="O19" s="251"/>
      <c r="P19" s="251"/>
      <c r="Q19" s="252"/>
      <c r="R19" s="253">
        <v>0.6923611111111111</v>
      </c>
      <c r="S19" s="254">
        <v>0.6964236111111112</v>
      </c>
      <c r="T19" s="255">
        <v>0.00406250000000008</v>
      </c>
      <c r="U19" s="256">
        <v>0</v>
      </c>
      <c r="V19" s="257">
        <v>0</v>
      </c>
      <c r="W19" s="256">
        <v>235</v>
      </c>
      <c r="X19" s="258">
        <v>0.0027199074074074074</v>
      </c>
      <c r="Y19" s="258" t="s">
        <v>58</v>
      </c>
      <c r="Z19" s="258" t="s">
        <v>58</v>
      </c>
      <c r="AA19" s="258">
        <v>0.006782407407407487</v>
      </c>
      <c r="AB19" s="258">
        <v>0.006782407407407487</v>
      </c>
      <c r="AC19" s="258">
        <f>AB19</f>
        <v>0.006782407407407487</v>
      </c>
      <c r="AD19" s="256">
        <v>7</v>
      </c>
      <c r="AE19" s="259">
        <f>AC19/$AC$8*100%</f>
        <v>2.844660194174809</v>
      </c>
      <c r="AF19" s="260"/>
      <c r="AG19" s="261">
        <v>120</v>
      </c>
    </row>
    <row r="20" spans="1:33" ht="26.25" customHeight="1">
      <c r="A20" s="442">
        <v>8</v>
      </c>
      <c r="B20" s="472" t="s">
        <v>250</v>
      </c>
      <c r="C20" s="79"/>
      <c r="D20" s="565" t="s">
        <v>251</v>
      </c>
      <c r="E20" s="445" t="s">
        <v>223</v>
      </c>
      <c r="F20" s="447" t="s">
        <v>11</v>
      </c>
      <c r="G20" s="276"/>
      <c r="H20" s="106">
        <v>100</v>
      </c>
      <c r="I20" s="106">
        <v>50</v>
      </c>
      <c r="J20" s="106">
        <v>10</v>
      </c>
      <c r="K20" s="106">
        <v>105</v>
      </c>
      <c r="L20" s="106">
        <v>5</v>
      </c>
      <c r="M20" s="106"/>
      <c r="N20" s="106"/>
      <c r="O20" s="106"/>
      <c r="P20" s="106"/>
      <c r="Q20" s="184"/>
      <c r="R20" s="74">
        <v>0.5875</v>
      </c>
      <c r="S20" s="170">
        <v>0.5914467592592593</v>
      </c>
      <c r="T20" s="75">
        <f>S20-R20</f>
        <v>0.003946759259259247</v>
      </c>
      <c r="U20" s="186"/>
      <c r="V20" s="173"/>
      <c r="W20" s="186">
        <f>SUM(H20:L20)</f>
        <v>270</v>
      </c>
      <c r="X20" s="185">
        <f>TIME(0,0,W20)</f>
        <v>0.0031249999999999997</v>
      </c>
      <c r="Y20" s="185"/>
      <c r="Z20" s="185"/>
      <c r="AA20" s="185">
        <f>T20+X20</f>
        <v>0.007071759259259246</v>
      </c>
      <c r="AB20" s="185">
        <f>AA20</f>
        <v>0.007071759259259246</v>
      </c>
      <c r="AC20" s="435">
        <f>AB20</f>
        <v>0.007071759259259246</v>
      </c>
      <c r="AD20" s="459">
        <v>8</v>
      </c>
      <c r="AE20" s="448">
        <f>AC20/$AC$8*100%</f>
        <v>2.9660194174757417</v>
      </c>
      <c r="AF20" s="521"/>
      <c r="AG20" s="515">
        <v>112</v>
      </c>
    </row>
    <row r="21" spans="1:33" ht="26.25" customHeight="1" thickBot="1">
      <c r="A21" s="426"/>
      <c r="B21" s="473"/>
      <c r="C21" s="59"/>
      <c r="D21" s="566"/>
      <c r="E21" s="446"/>
      <c r="F21" s="434"/>
      <c r="G21" s="97"/>
      <c r="H21" s="61">
        <v>100</v>
      </c>
      <c r="I21" s="61">
        <v>5</v>
      </c>
      <c r="J21" s="61">
        <v>5</v>
      </c>
      <c r="K21" s="61">
        <v>150</v>
      </c>
      <c r="L21" s="61">
        <v>10</v>
      </c>
      <c r="M21" s="61"/>
      <c r="N21" s="61"/>
      <c r="O21" s="61"/>
      <c r="P21" s="61"/>
      <c r="Q21" s="76"/>
      <c r="R21" s="171">
        <v>0.6965277777777777</v>
      </c>
      <c r="S21" s="172">
        <v>0.7009606481481482</v>
      </c>
      <c r="T21" s="179">
        <f>S21-R21</f>
        <v>0.004432870370370434</v>
      </c>
      <c r="U21" s="188"/>
      <c r="V21" s="63"/>
      <c r="W21" s="188">
        <f>SUM(H21:L21)</f>
        <v>270</v>
      </c>
      <c r="X21" s="187">
        <f>TIME(0,0,W21)</f>
        <v>0.0031249999999999997</v>
      </c>
      <c r="Y21" s="187"/>
      <c r="Z21" s="187"/>
      <c r="AA21" s="187">
        <f>T21+X21</f>
        <v>0.0075578703703704335</v>
      </c>
      <c r="AB21" s="187">
        <f>AA21</f>
        <v>0.0075578703703704335</v>
      </c>
      <c r="AC21" s="458"/>
      <c r="AD21" s="460"/>
      <c r="AE21" s="449"/>
      <c r="AF21" s="522"/>
      <c r="AG21" s="516"/>
    </row>
    <row r="22" spans="1:33" ht="26.25" customHeight="1">
      <c r="A22" s="425">
        <v>9</v>
      </c>
      <c r="B22" s="482" t="s">
        <v>227</v>
      </c>
      <c r="C22" s="64"/>
      <c r="D22" s="486" t="s">
        <v>252</v>
      </c>
      <c r="E22" s="478" t="s">
        <v>221</v>
      </c>
      <c r="F22" s="433" t="s">
        <v>19</v>
      </c>
      <c r="G22" s="278"/>
      <c r="H22" s="29">
        <v>50</v>
      </c>
      <c r="I22" s="29">
        <v>5</v>
      </c>
      <c r="J22" s="29">
        <v>10</v>
      </c>
      <c r="K22" s="29">
        <v>50</v>
      </c>
      <c r="L22" s="29">
        <v>10</v>
      </c>
      <c r="M22" s="29"/>
      <c r="N22" s="29"/>
      <c r="O22" s="29"/>
      <c r="P22" s="29"/>
      <c r="Q22" s="30"/>
      <c r="R22" s="31">
        <v>0.5729166666666666</v>
      </c>
      <c r="S22" s="180">
        <v>0.5790046296296296</v>
      </c>
      <c r="T22" s="32">
        <f>S22-R22</f>
        <v>0.0060879629629629894</v>
      </c>
      <c r="U22" s="190"/>
      <c r="V22" s="66"/>
      <c r="W22" s="190">
        <f>SUM(H22:L22)</f>
        <v>125</v>
      </c>
      <c r="X22" s="189">
        <f>TIME(0,0,W22)</f>
        <v>0.0014467592592592594</v>
      </c>
      <c r="Y22" s="189"/>
      <c r="Z22" s="189"/>
      <c r="AA22" s="189">
        <f>T22+X22</f>
        <v>0.007534722222222249</v>
      </c>
      <c r="AB22" s="189">
        <f>AA22</f>
        <v>0.007534722222222249</v>
      </c>
      <c r="AC22" s="437">
        <f>AB22</f>
        <v>0.007534722222222249</v>
      </c>
      <c r="AD22" s="466">
        <v>9</v>
      </c>
      <c r="AE22" s="438">
        <f>AC22/$AC$8*100%</f>
        <v>3.1601941747573132</v>
      </c>
      <c r="AF22" s="517"/>
      <c r="AG22" s="519">
        <v>106</v>
      </c>
    </row>
    <row r="23" spans="1:33" ht="26.25" customHeight="1" thickBot="1">
      <c r="A23" s="452"/>
      <c r="B23" s="483"/>
      <c r="C23" s="273"/>
      <c r="D23" s="487"/>
      <c r="E23" s="479"/>
      <c r="F23" s="457"/>
      <c r="G23" s="277"/>
      <c r="H23" s="208">
        <v>20</v>
      </c>
      <c r="I23" s="208">
        <v>5</v>
      </c>
      <c r="J23" s="208">
        <v>20</v>
      </c>
      <c r="K23" s="208" t="s">
        <v>106</v>
      </c>
      <c r="L23" s="208" t="s">
        <v>106</v>
      </c>
      <c r="M23" s="208"/>
      <c r="N23" s="208"/>
      <c r="O23" s="208"/>
      <c r="P23" s="208"/>
      <c r="Q23" s="209"/>
      <c r="R23" s="210">
        <v>0.7013888888888888</v>
      </c>
      <c r="S23" s="211" t="s">
        <v>107</v>
      </c>
      <c r="T23" s="241" t="s">
        <v>107</v>
      </c>
      <c r="U23" s="217"/>
      <c r="V23" s="214"/>
      <c r="W23" s="217">
        <f>SUM(H23:L23)</f>
        <v>45</v>
      </c>
      <c r="X23" s="216">
        <f>TIME(0,0,W23)</f>
        <v>0.0005208333333333333</v>
      </c>
      <c r="Y23" s="216"/>
      <c r="Z23" s="216"/>
      <c r="AA23" s="216"/>
      <c r="AB23" s="239" t="s">
        <v>107</v>
      </c>
      <c r="AC23" s="465"/>
      <c r="AD23" s="467"/>
      <c r="AE23" s="439"/>
      <c r="AF23" s="518"/>
      <c r="AG23" s="520"/>
    </row>
    <row r="24" spans="1:33" ht="26.25" customHeight="1">
      <c r="A24" s="442">
        <v>10</v>
      </c>
      <c r="B24" s="472" t="s">
        <v>255</v>
      </c>
      <c r="C24" s="79"/>
      <c r="D24" s="565" t="s">
        <v>256</v>
      </c>
      <c r="E24" s="445" t="s">
        <v>221</v>
      </c>
      <c r="F24" s="447" t="s">
        <v>19</v>
      </c>
      <c r="G24" s="276"/>
      <c r="H24" s="106">
        <v>100</v>
      </c>
      <c r="I24" s="106">
        <v>50</v>
      </c>
      <c r="J24" s="106">
        <v>5</v>
      </c>
      <c r="K24" s="106">
        <v>120</v>
      </c>
      <c r="L24" s="106">
        <v>5</v>
      </c>
      <c r="M24" s="106"/>
      <c r="N24" s="106"/>
      <c r="O24" s="106"/>
      <c r="P24" s="106"/>
      <c r="Q24" s="184"/>
      <c r="R24" s="74">
        <v>0.5861111111111111</v>
      </c>
      <c r="S24" s="170">
        <v>0.5904513888888888</v>
      </c>
      <c r="T24" s="75">
        <f>S24-R24</f>
        <v>0.004340277777777679</v>
      </c>
      <c r="U24" s="186"/>
      <c r="V24" s="173"/>
      <c r="W24" s="186">
        <f>SUM(H24:L24)</f>
        <v>280</v>
      </c>
      <c r="X24" s="185">
        <f>TIME(0,0,W24)</f>
        <v>0.0032407407407407406</v>
      </c>
      <c r="Y24" s="185"/>
      <c r="Z24" s="185"/>
      <c r="AA24" s="185">
        <f>T24+X24</f>
        <v>0.007581018518518419</v>
      </c>
      <c r="AB24" s="185">
        <f>AA24</f>
        <v>0.007581018518518419</v>
      </c>
      <c r="AC24" s="435">
        <f>AB24</f>
        <v>0.007581018518518419</v>
      </c>
      <c r="AD24" s="459">
        <v>10</v>
      </c>
      <c r="AE24" s="448">
        <f>AC24/$AC$8*100%</f>
        <v>3.1796116504854157</v>
      </c>
      <c r="AF24" s="521"/>
      <c r="AG24" s="515">
        <v>100</v>
      </c>
    </row>
    <row r="25" spans="1:33" ht="26.25" customHeight="1" thickBot="1">
      <c r="A25" s="426"/>
      <c r="B25" s="473"/>
      <c r="C25" s="59"/>
      <c r="D25" s="566"/>
      <c r="E25" s="446"/>
      <c r="F25" s="434"/>
      <c r="G25" s="97"/>
      <c r="H25" s="61">
        <v>100</v>
      </c>
      <c r="I25" s="61">
        <v>20</v>
      </c>
      <c r="J25" s="61">
        <v>10</v>
      </c>
      <c r="K25" s="61">
        <v>200</v>
      </c>
      <c r="L25" s="61">
        <v>5</v>
      </c>
      <c r="M25" s="61"/>
      <c r="N25" s="61"/>
      <c r="O25" s="61"/>
      <c r="P25" s="61"/>
      <c r="Q25" s="76"/>
      <c r="R25" s="171">
        <v>0.7638888888888888</v>
      </c>
      <c r="S25" s="172">
        <v>0.7699884259259259</v>
      </c>
      <c r="T25" s="179">
        <f>S25-R25</f>
        <v>0.006099537037037028</v>
      </c>
      <c r="U25" s="188"/>
      <c r="V25" s="63"/>
      <c r="W25" s="188">
        <f>SUM(H25:L25)</f>
        <v>335</v>
      </c>
      <c r="X25" s="187">
        <f>TIME(0,0,W25)</f>
        <v>0.0038773148148148143</v>
      </c>
      <c r="Y25" s="187"/>
      <c r="Z25" s="187"/>
      <c r="AA25" s="187">
        <f>T25+X25</f>
        <v>0.009976851851851843</v>
      </c>
      <c r="AB25" s="187">
        <f>AA25</f>
        <v>0.009976851851851843</v>
      </c>
      <c r="AC25" s="458"/>
      <c r="AD25" s="460"/>
      <c r="AE25" s="449"/>
      <c r="AF25" s="522"/>
      <c r="AG25" s="516"/>
    </row>
    <row r="26" spans="1:35" ht="15">
      <c r="A26" s="167"/>
      <c r="B26" s="107"/>
      <c r="C26" s="122"/>
      <c r="D26" s="123"/>
      <c r="E26" s="124" t="s">
        <v>205</v>
      </c>
      <c r="F26" s="125">
        <v>94.6</v>
      </c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</row>
    <row r="27" spans="1:35" ht="15">
      <c r="A27" s="167"/>
      <c r="B27" s="107"/>
      <c r="C27" s="122"/>
      <c r="D27" s="123"/>
      <c r="E27" s="124"/>
      <c r="F27" s="125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</row>
    <row r="28" spans="1:31" s="142" customFormat="1" ht="29.25" customHeight="1" outlineLevel="1">
      <c r="A28" s="130" t="s">
        <v>144</v>
      </c>
      <c r="B28" s="131"/>
      <c r="C28" s="132"/>
      <c r="D28" s="132"/>
      <c r="E28" s="133"/>
      <c r="F28" s="132"/>
      <c r="G28" s="126"/>
      <c r="H28" s="134"/>
      <c r="I28" s="135"/>
      <c r="J28" s="134"/>
      <c r="K28" s="135"/>
      <c r="L28" s="135"/>
      <c r="M28" s="135"/>
      <c r="N28" s="135"/>
      <c r="O28" s="135"/>
      <c r="P28" s="135"/>
      <c r="Q28" s="135"/>
      <c r="R28" s="136"/>
      <c r="S28" s="136"/>
      <c r="T28" s="137"/>
      <c r="U28" s="138"/>
      <c r="V28" s="135"/>
      <c r="W28" s="139"/>
      <c r="X28" s="136"/>
      <c r="Y28" s="136"/>
      <c r="Z28" s="136"/>
      <c r="AA28" s="136"/>
      <c r="AB28" s="135"/>
      <c r="AC28" s="140"/>
      <c r="AD28" s="141"/>
      <c r="AE28" s="143"/>
    </row>
    <row r="29" spans="1:31" s="142" customFormat="1" ht="29.25" customHeight="1" outlineLevel="1">
      <c r="A29" s="130" t="s">
        <v>145</v>
      </c>
      <c r="B29" s="145"/>
      <c r="D29" s="146"/>
      <c r="G29" s="113"/>
      <c r="H29" s="114"/>
      <c r="J29" s="114"/>
      <c r="R29" s="144"/>
      <c r="S29" s="144"/>
      <c r="T29" s="144"/>
      <c r="U29" s="141"/>
      <c r="W29" s="141"/>
      <c r="X29" s="144"/>
      <c r="Y29" s="144"/>
      <c r="Z29" s="144"/>
      <c r="AA29" s="144"/>
      <c r="AD29" s="141"/>
      <c r="AE29" s="143"/>
    </row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sheetProtection sheet="1" objects="1" scenarios="1"/>
  <mergeCells count="95">
    <mergeCell ref="AF24:AF25"/>
    <mergeCell ref="AG24:AG25"/>
    <mergeCell ref="AF20:AF21"/>
    <mergeCell ref="AG20:AG21"/>
    <mergeCell ref="AD22:AD23"/>
    <mergeCell ref="AE22:AE23"/>
    <mergeCell ref="AF22:AF23"/>
    <mergeCell ref="AG22:AG23"/>
    <mergeCell ref="AC20:AC21"/>
    <mergeCell ref="AC22:AC23"/>
    <mergeCell ref="AC24:AC25"/>
    <mergeCell ref="AD20:AD21"/>
    <mergeCell ref="AE20:AE21"/>
    <mergeCell ref="AD24:AD25"/>
    <mergeCell ref="AE24:AE25"/>
    <mergeCell ref="B24:B25"/>
    <mergeCell ref="D24:D25"/>
    <mergeCell ref="A24:A25"/>
    <mergeCell ref="E24:E25"/>
    <mergeCell ref="F24:F25"/>
    <mergeCell ref="AE17:AE18"/>
    <mergeCell ref="AF17:AF18"/>
    <mergeCell ref="AG17:AG18"/>
    <mergeCell ref="AE12:AE13"/>
    <mergeCell ref="AF12:AF13"/>
    <mergeCell ref="AG12:AG13"/>
    <mergeCell ref="AD15:AD16"/>
    <mergeCell ref="AE15:AE16"/>
    <mergeCell ref="AF15:AF16"/>
    <mergeCell ref="AG15:AG16"/>
    <mergeCell ref="AE8:AE9"/>
    <mergeCell ref="AF8:AF9"/>
    <mergeCell ref="AG8:AG9"/>
    <mergeCell ref="AD10:AD11"/>
    <mergeCell ref="AE10:AE11"/>
    <mergeCell ref="AF10:AF11"/>
    <mergeCell ref="AG10:AG11"/>
    <mergeCell ref="AD8:AD9"/>
    <mergeCell ref="AD12:AD13"/>
    <mergeCell ref="AC8:AC9"/>
    <mergeCell ref="AC10:AC11"/>
    <mergeCell ref="AC12:AC13"/>
    <mergeCell ref="AC15:AC16"/>
    <mergeCell ref="AC17:AC18"/>
    <mergeCell ref="AD17:AD18"/>
    <mergeCell ref="F17:F18"/>
    <mergeCell ref="F15:F16"/>
    <mergeCell ref="B12:B13"/>
    <mergeCell ref="A8:A9"/>
    <mergeCell ref="A10:A11"/>
    <mergeCell ref="A12:A13"/>
    <mergeCell ref="A15:A16"/>
    <mergeCell ref="A17:A18"/>
    <mergeCell ref="B15:B16"/>
    <mergeCell ref="D15:D16"/>
    <mergeCell ref="E15:E16"/>
    <mergeCell ref="B17:B18"/>
    <mergeCell ref="D17:D18"/>
    <mergeCell ref="E17:E18"/>
    <mergeCell ref="D10:D11"/>
    <mergeCell ref="B8:B9"/>
    <mergeCell ref="D8:D9"/>
    <mergeCell ref="E8:E9"/>
    <mergeCell ref="F8:F9"/>
    <mergeCell ref="B10:B11"/>
    <mergeCell ref="E10:E11"/>
    <mergeCell ref="F10:F11"/>
    <mergeCell ref="D12:D13"/>
    <mergeCell ref="E12:E13"/>
    <mergeCell ref="F12:F13"/>
    <mergeCell ref="A20:A21"/>
    <mergeCell ref="B20:B21"/>
    <mergeCell ref="D20:D21"/>
    <mergeCell ref="E20:E21"/>
    <mergeCell ref="F20:F21"/>
    <mergeCell ref="A1:AG1"/>
    <mergeCell ref="A2:AG2"/>
    <mergeCell ref="A4:AG4"/>
    <mergeCell ref="A6:A7"/>
    <mergeCell ref="B6:B7"/>
    <mergeCell ref="C6:C7"/>
    <mergeCell ref="D6:D7"/>
    <mergeCell ref="E6:E7"/>
    <mergeCell ref="F6:F7"/>
    <mergeCell ref="G6:G7"/>
    <mergeCell ref="H6:Q6"/>
    <mergeCell ref="R6:R7"/>
    <mergeCell ref="S6:S7"/>
    <mergeCell ref="T6:AF6"/>
    <mergeCell ref="AG6:AG7"/>
    <mergeCell ref="B22:B23"/>
    <mergeCell ref="D22:D23"/>
    <mergeCell ref="E22:E23"/>
    <mergeCell ref="A22:A23"/>
    <mergeCell ref="F22:F23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6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G17"/>
  <sheetViews>
    <sheetView view="pageBreakPreview" zoomScale="60" zoomScalePageLayoutView="0" workbookViewId="0" topLeftCell="A1">
      <selection activeCell="K12" sqref="K12"/>
    </sheetView>
  </sheetViews>
  <sheetFormatPr defaultColWidth="9.140625" defaultRowHeight="27.75" customHeight="1" outlineLevelRow="1" outlineLevelCol="1"/>
  <cols>
    <col min="1" max="1" width="4.00390625" style="15" customWidth="1"/>
    <col min="2" max="2" width="5.28125" style="56" customWidth="1"/>
    <col min="3" max="3" width="10.140625" style="16" hidden="1" customWidth="1"/>
    <col min="4" max="4" width="28.00390625" style="36" customWidth="1"/>
    <col min="5" max="5" width="16.140625" style="15" customWidth="1" outlineLevel="1"/>
    <col min="6" max="6" width="15.00390625" style="16" customWidth="1" outlineLevel="1"/>
    <col min="7" max="7" width="10.7109375" style="36" hidden="1" customWidth="1" outlineLevel="1"/>
    <col min="8" max="8" width="3.8515625" style="15" customWidth="1" collapsed="1"/>
    <col min="9" max="9" width="3.28125" style="15" customWidth="1"/>
    <col min="10" max="11" width="4.00390625" style="15" customWidth="1"/>
    <col min="12" max="12" width="3.28125" style="15" customWidth="1"/>
    <col min="13" max="17" width="4.7109375" style="15" hidden="1" customWidth="1"/>
    <col min="18" max="18" width="8.421875" style="20" customWidth="1"/>
    <col min="19" max="19" width="8.8515625" style="20" customWidth="1"/>
    <col min="20" max="20" width="7.8515625" style="21" customWidth="1"/>
    <col min="21" max="21" width="4.28125" style="22" hidden="1" customWidth="1"/>
    <col min="22" max="22" width="6.57421875" style="15" hidden="1" customWidth="1" outlineLevel="1"/>
    <col min="23" max="23" width="6.57421875" style="23" customWidth="1" outlineLevel="1"/>
    <col min="24" max="24" width="8.28125" style="20" customWidth="1" outlineLevel="1"/>
    <col min="25" max="25" width="8.00390625" style="20" hidden="1" customWidth="1" outlineLevel="1"/>
    <col min="26" max="26" width="7.8515625" style="20" hidden="1" customWidth="1" outlineLevel="1"/>
    <col min="27" max="27" width="7.7109375" style="15" customWidth="1" outlineLevel="1"/>
    <col min="28" max="28" width="7.57421875" style="39" customWidth="1"/>
    <col min="29" max="29" width="7.140625" style="39" customWidth="1"/>
    <col min="30" max="30" width="3.57421875" style="25" customWidth="1"/>
    <col min="31" max="31" width="10.7109375" style="41" hidden="1" customWidth="1" outlineLevel="1"/>
    <col min="32" max="32" width="7.28125" style="15" hidden="1" customWidth="1" outlineLevel="1"/>
    <col min="33" max="33" width="7.421875" style="15" customWidth="1" collapsed="1"/>
    <col min="34" max="16384" width="9.140625" style="15" customWidth="1"/>
  </cols>
  <sheetData>
    <row r="1" spans="1:33" ht="27.75" customHeight="1">
      <c r="A1" s="589" t="s">
        <v>33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</row>
    <row r="2" spans="1:33" s="57" customFormat="1" ht="22.5" customHeight="1" thickBot="1">
      <c r="A2" s="494" t="s">
        <v>146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</row>
    <row r="3" spans="1:33" ht="15.75" customHeight="1" thickTop="1">
      <c r="A3" s="14" t="s">
        <v>35</v>
      </c>
      <c r="B3" s="35"/>
      <c r="C3" s="15"/>
      <c r="D3" s="16"/>
      <c r="E3" s="14"/>
      <c r="F3" s="15"/>
      <c r="G3" s="15"/>
      <c r="H3" s="58"/>
      <c r="J3" s="58"/>
      <c r="AB3" s="24"/>
      <c r="AC3" s="24"/>
      <c r="AE3" s="24"/>
      <c r="AF3" s="26"/>
      <c r="AG3" s="27" t="s">
        <v>36</v>
      </c>
    </row>
    <row r="4" spans="1:33" ht="40.5" customHeight="1">
      <c r="A4" s="524" t="s">
        <v>257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</row>
    <row r="5" spans="1:33" ht="27.7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27.75" customHeight="1">
      <c r="A6" s="496" t="s">
        <v>2</v>
      </c>
      <c r="B6" s="592" t="s">
        <v>114</v>
      </c>
      <c r="C6" s="498" t="s">
        <v>115</v>
      </c>
      <c r="D6" s="500" t="s">
        <v>138</v>
      </c>
      <c r="E6" s="502" t="s">
        <v>3</v>
      </c>
      <c r="F6" s="500" t="s">
        <v>5</v>
      </c>
      <c r="G6" s="500" t="s">
        <v>41</v>
      </c>
      <c r="H6" s="500" t="s">
        <v>137</v>
      </c>
      <c r="I6" s="500"/>
      <c r="J6" s="500"/>
      <c r="K6" s="500"/>
      <c r="L6" s="500"/>
      <c r="M6" s="500"/>
      <c r="N6" s="500"/>
      <c r="O6" s="500"/>
      <c r="P6" s="500"/>
      <c r="Q6" s="500"/>
      <c r="R6" s="597" t="s">
        <v>16</v>
      </c>
      <c r="S6" s="597" t="s">
        <v>18</v>
      </c>
      <c r="T6" s="500" t="s">
        <v>25</v>
      </c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87" t="s">
        <v>27</v>
      </c>
    </row>
    <row r="7" spans="1:33" ht="93" customHeight="1" thickBot="1">
      <c r="A7" s="591"/>
      <c r="B7" s="593"/>
      <c r="C7" s="594"/>
      <c r="D7" s="595"/>
      <c r="E7" s="596"/>
      <c r="F7" s="595"/>
      <c r="G7" s="595"/>
      <c r="H7" s="82" t="s">
        <v>43</v>
      </c>
      <c r="I7" s="82" t="s">
        <v>44</v>
      </c>
      <c r="J7" s="82" t="s">
        <v>116</v>
      </c>
      <c r="K7" s="82" t="s">
        <v>46</v>
      </c>
      <c r="L7" s="82" t="s">
        <v>47</v>
      </c>
      <c r="M7" s="83" t="s">
        <v>48</v>
      </c>
      <c r="N7" s="83"/>
      <c r="O7" s="83"/>
      <c r="P7" s="83"/>
      <c r="Q7" s="83"/>
      <c r="R7" s="598"/>
      <c r="S7" s="598"/>
      <c r="T7" s="84" t="s">
        <v>49</v>
      </c>
      <c r="U7" s="85" t="s">
        <v>50</v>
      </c>
      <c r="V7" s="86" t="s">
        <v>51</v>
      </c>
      <c r="W7" s="85" t="s">
        <v>244</v>
      </c>
      <c r="X7" s="84" t="s">
        <v>245</v>
      </c>
      <c r="Y7" s="84" t="s">
        <v>53</v>
      </c>
      <c r="Z7" s="84" t="s">
        <v>54</v>
      </c>
      <c r="AA7" s="84" t="s">
        <v>207</v>
      </c>
      <c r="AB7" s="86" t="s">
        <v>25</v>
      </c>
      <c r="AC7" s="86" t="s">
        <v>142</v>
      </c>
      <c r="AD7" s="85" t="s">
        <v>26</v>
      </c>
      <c r="AE7" s="86" t="s">
        <v>55</v>
      </c>
      <c r="AF7" s="86" t="s">
        <v>56</v>
      </c>
      <c r="AG7" s="588" t="s">
        <v>42</v>
      </c>
    </row>
    <row r="8" spans="1:33" ht="27.75" customHeight="1" thickBot="1">
      <c r="A8" s="243">
        <v>1</v>
      </c>
      <c r="B8" s="244" t="s">
        <v>96</v>
      </c>
      <c r="C8" s="274" t="s">
        <v>129</v>
      </c>
      <c r="D8" s="275" t="s">
        <v>259</v>
      </c>
      <c r="E8" s="246" t="s">
        <v>13</v>
      </c>
      <c r="F8" s="247" t="s">
        <v>11</v>
      </c>
      <c r="G8" s="335" t="s">
        <v>130</v>
      </c>
      <c r="H8" s="251">
        <v>0</v>
      </c>
      <c r="I8" s="251">
        <v>0</v>
      </c>
      <c r="J8" s="251">
        <v>0</v>
      </c>
      <c r="K8" s="251">
        <v>135</v>
      </c>
      <c r="L8" s="251">
        <v>55</v>
      </c>
      <c r="M8" s="251">
        <v>0</v>
      </c>
      <c r="N8" s="251"/>
      <c r="O8" s="251"/>
      <c r="P8" s="251"/>
      <c r="Q8" s="251"/>
      <c r="R8" s="328">
        <v>0.7059027777777778</v>
      </c>
      <c r="S8" s="328">
        <v>0.7083333333333334</v>
      </c>
      <c r="T8" s="258">
        <v>0.0024305555555556024</v>
      </c>
      <c r="U8" s="256">
        <v>0</v>
      </c>
      <c r="V8" s="257">
        <v>0</v>
      </c>
      <c r="W8" s="256">
        <v>190</v>
      </c>
      <c r="X8" s="258">
        <v>0.0021990740740740738</v>
      </c>
      <c r="Y8" s="258" t="s">
        <v>58</v>
      </c>
      <c r="Z8" s="258" t="s">
        <v>58</v>
      </c>
      <c r="AA8" s="258">
        <v>0.004629629629629676</v>
      </c>
      <c r="AB8" s="258">
        <v>0.004629629629629676</v>
      </c>
      <c r="AC8" s="258">
        <f>AB8</f>
        <v>0.004629629629629676</v>
      </c>
      <c r="AD8" s="256">
        <v>1</v>
      </c>
      <c r="AE8" s="259" t="e">
        <v>#VALUE!</v>
      </c>
      <c r="AF8" s="329"/>
      <c r="AG8" s="330">
        <v>200</v>
      </c>
    </row>
    <row r="9" spans="1:33" ht="27.75" customHeight="1">
      <c r="A9" s="442">
        <v>2</v>
      </c>
      <c r="B9" s="472" t="s">
        <v>100</v>
      </c>
      <c r="C9" s="79">
        <v>11.2</v>
      </c>
      <c r="D9" s="565" t="s">
        <v>260</v>
      </c>
      <c r="E9" s="445" t="s">
        <v>13</v>
      </c>
      <c r="F9" s="476" t="s">
        <v>11</v>
      </c>
      <c r="G9" s="219">
        <v>0</v>
      </c>
      <c r="H9" s="106">
        <v>100</v>
      </c>
      <c r="I9" s="106">
        <v>5</v>
      </c>
      <c r="J9" s="106">
        <v>0</v>
      </c>
      <c r="K9" s="106">
        <v>130</v>
      </c>
      <c r="L9" s="106">
        <v>5</v>
      </c>
      <c r="M9" s="106">
        <v>0</v>
      </c>
      <c r="N9" s="106"/>
      <c r="O9" s="106"/>
      <c r="P9" s="106"/>
      <c r="Q9" s="106"/>
      <c r="R9" s="203">
        <v>0.7506944444444444</v>
      </c>
      <c r="S9" s="203">
        <v>0.75375</v>
      </c>
      <c r="T9" s="185">
        <v>0.003055555555555589</v>
      </c>
      <c r="U9" s="186">
        <v>0</v>
      </c>
      <c r="V9" s="173">
        <v>0</v>
      </c>
      <c r="W9" s="186">
        <v>240</v>
      </c>
      <c r="X9" s="185">
        <v>0.0027777777777777775</v>
      </c>
      <c r="Y9" s="185" t="s">
        <v>58</v>
      </c>
      <c r="Z9" s="185" t="s">
        <v>58</v>
      </c>
      <c r="AA9" s="185">
        <v>0.0058333333333333666</v>
      </c>
      <c r="AB9" s="185">
        <v>0.0058333333333333666</v>
      </c>
      <c r="AC9" s="435">
        <f>AB9</f>
        <v>0.0058333333333333666</v>
      </c>
      <c r="AD9" s="459">
        <v>2</v>
      </c>
      <c r="AE9" s="435"/>
      <c r="AF9" s="435"/>
      <c r="AG9" s="599">
        <v>180</v>
      </c>
    </row>
    <row r="10" spans="1:33" ht="27.75" customHeight="1" thickBot="1">
      <c r="A10" s="426"/>
      <c r="B10" s="473"/>
      <c r="C10" s="59">
        <v>11.2</v>
      </c>
      <c r="D10" s="566"/>
      <c r="E10" s="446"/>
      <c r="F10" s="477"/>
      <c r="G10" s="220">
        <v>0</v>
      </c>
      <c r="H10" s="61">
        <v>105</v>
      </c>
      <c r="I10" s="61">
        <v>0</v>
      </c>
      <c r="J10" s="61">
        <v>100</v>
      </c>
      <c r="K10" s="61">
        <v>75</v>
      </c>
      <c r="L10" s="61" t="s">
        <v>106</v>
      </c>
      <c r="M10" s="61" t="s">
        <v>106</v>
      </c>
      <c r="N10" s="61"/>
      <c r="O10" s="61"/>
      <c r="P10" s="61"/>
      <c r="Q10" s="61"/>
      <c r="R10" s="62">
        <v>0.6829861111111111</v>
      </c>
      <c r="S10" s="62" t="s">
        <v>107</v>
      </c>
      <c r="T10" s="62" t="s">
        <v>107</v>
      </c>
      <c r="U10" s="188">
        <v>2</v>
      </c>
      <c r="V10" s="63">
        <v>0</v>
      </c>
      <c r="W10" s="188">
        <v>280</v>
      </c>
      <c r="X10" s="187">
        <v>0.0032407407407407406</v>
      </c>
      <c r="Y10" s="187" t="s">
        <v>58</v>
      </c>
      <c r="Z10" s="187" t="s">
        <v>58</v>
      </c>
      <c r="AA10" s="187" t="s">
        <v>58</v>
      </c>
      <c r="AB10" s="62" t="s">
        <v>107</v>
      </c>
      <c r="AC10" s="458"/>
      <c r="AD10" s="460"/>
      <c r="AE10" s="458"/>
      <c r="AF10" s="458"/>
      <c r="AG10" s="600"/>
    </row>
    <row r="11" spans="1:33" ht="27.75" customHeight="1" thickBot="1">
      <c r="A11" s="221">
        <v>3</v>
      </c>
      <c r="B11" s="222" t="s">
        <v>135</v>
      </c>
      <c r="C11" s="324" t="s">
        <v>136</v>
      </c>
      <c r="D11" s="325" t="s">
        <v>149</v>
      </c>
      <c r="E11" s="224" t="s">
        <v>12</v>
      </c>
      <c r="F11" s="225" t="s">
        <v>9</v>
      </c>
      <c r="G11" s="336" t="s">
        <v>119</v>
      </c>
      <c r="H11" s="228">
        <v>100</v>
      </c>
      <c r="I11" s="228">
        <v>55</v>
      </c>
      <c r="J11" s="228">
        <v>55</v>
      </c>
      <c r="K11" s="228">
        <v>20</v>
      </c>
      <c r="L11" s="228">
        <v>5</v>
      </c>
      <c r="M11" s="228">
        <v>0</v>
      </c>
      <c r="N11" s="228"/>
      <c r="O11" s="228"/>
      <c r="P11" s="228"/>
      <c r="Q11" s="228"/>
      <c r="R11" s="263">
        <v>0.6923611111111111</v>
      </c>
      <c r="S11" s="263">
        <v>0.6964236111111112</v>
      </c>
      <c r="T11" s="235">
        <v>0.00406250000000008</v>
      </c>
      <c r="U11" s="233">
        <v>0</v>
      </c>
      <c r="V11" s="234">
        <v>0</v>
      </c>
      <c r="W11" s="233">
        <v>235</v>
      </c>
      <c r="X11" s="235">
        <v>0.0027199074074074074</v>
      </c>
      <c r="Y11" s="235" t="s">
        <v>58</v>
      </c>
      <c r="Z11" s="235" t="s">
        <v>58</v>
      </c>
      <c r="AA11" s="235">
        <v>0.006782407407407487</v>
      </c>
      <c r="AB11" s="235">
        <v>0.006782407407407487</v>
      </c>
      <c r="AC11" s="235">
        <f>AB11</f>
        <v>0.006782407407407487</v>
      </c>
      <c r="AD11" s="233">
        <v>3</v>
      </c>
      <c r="AE11" s="236" t="e">
        <v>#VALUE!</v>
      </c>
      <c r="AF11" s="326"/>
      <c r="AG11" s="327">
        <v>165</v>
      </c>
    </row>
    <row r="12" spans="1:33" ht="26.25" customHeight="1">
      <c r="A12" s="425">
        <v>4</v>
      </c>
      <c r="B12" s="482" t="s">
        <v>250</v>
      </c>
      <c r="C12" s="64"/>
      <c r="D12" s="486" t="s">
        <v>251</v>
      </c>
      <c r="E12" s="478" t="s">
        <v>223</v>
      </c>
      <c r="F12" s="484" t="s">
        <v>11</v>
      </c>
      <c r="G12" s="323"/>
      <c r="H12" s="29">
        <v>100</v>
      </c>
      <c r="I12" s="29">
        <v>50</v>
      </c>
      <c r="J12" s="29">
        <v>10</v>
      </c>
      <c r="K12" s="29">
        <v>105</v>
      </c>
      <c r="L12" s="29">
        <v>5</v>
      </c>
      <c r="M12" s="29"/>
      <c r="N12" s="29"/>
      <c r="O12" s="29"/>
      <c r="P12" s="29"/>
      <c r="Q12" s="29"/>
      <c r="R12" s="65">
        <v>0.5875</v>
      </c>
      <c r="S12" s="65">
        <v>0.5914467592592593</v>
      </c>
      <c r="T12" s="189">
        <f>S12-R12</f>
        <v>0.003946759259259247</v>
      </c>
      <c r="U12" s="190"/>
      <c r="V12" s="66"/>
      <c r="W12" s="190">
        <f>SUM(H12:L12)</f>
        <v>270</v>
      </c>
      <c r="X12" s="189">
        <f>TIME(0,0,W12)</f>
        <v>0.0031249999999999997</v>
      </c>
      <c r="Y12" s="189"/>
      <c r="Z12" s="189"/>
      <c r="AA12" s="189">
        <f>T12+X12</f>
        <v>0.007071759259259246</v>
      </c>
      <c r="AB12" s="189">
        <f>AA12</f>
        <v>0.007071759259259246</v>
      </c>
      <c r="AC12" s="437">
        <f>AB12</f>
        <v>0.007071759259259246</v>
      </c>
      <c r="AD12" s="466">
        <v>4</v>
      </c>
      <c r="AE12" s="438">
        <f>AC12/$AC$8*100%</f>
        <v>1.5274999999999819</v>
      </c>
      <c r="AF12" s="466"/>
      <c r="AG12" s="601">
        <v>150</v>
      </c>
    </row>
    <row r="13" spans="1:33" ht="26.25" customHeight="1" thickBot="1">
      <c r="A13" s="426"/>
      <c r="B13" s="473"/>
      <c r="C13" s="59"/>
      <c r="D13" s="566"/>
      <c r="E13" s="446"/>
      <c r="F13" s="477"/>
      <c r="G13" s="60"/>
      <c r="H13" s="61">
        <v>100</v>
      </c>
      <c r="I13" s="61">
        <v>5</v>
      </c>
      <c r="J13" s="61">
        <v>5</v>
      </c>
      <c r="K13" s="61">
        <v>150</v>
      </c>
      <c r="L13" s="61">
        <v>10</v>
      </c>
      <c r="M13" s="61"/>
      <c r="N13" s="61"/>
      <c r="O13" s="61"/>
      <c r="P13" s="61"/>
      <c r="Q13" s="61"/>
      <c r="R13" s="62">
        <v>0.6965277777777777</v>
      </c>
      <c r="S13" s="62">
        <v>0.7009606481481482</v>
      </c>
      <c r="T13" s="187">
        <f>S13-R13</f>
        <v>0.004432870370370434</v>
      </c>
      <c r="U13" s="188"/>
      <c r="V13" s="63"/>
      <c r="W13" s="188">
        <f>SUM(H13:L13)</f>
        <v>270</v>
      </c>
      <c r="X13" s="187">
        <f>TIME(0,0,W13)</f>
        <v>0.0031249999999999997</v>
      </c>
      <c r="Y13" s="187"/>
      <c r="Z13" s="187"/>
      <c r="AA13" s="187">
        <f>T13+X13</f>
        <v>0.0075578703703704335</v>
      </c>
      <c r="AB13" s="187">
        <f>AA13</f>
        <v>0.0075578703703704335</v>
      </c>
      <c r="AC13" s="458"/>
      <c r="AD13" s="460"/>
      <c r="AE13" s="449"/>
      <c r="AF13" s="460"/>
      <c r="AG13" s="600"/>
    </row>
    <row r="14" spans="1:30" ht="16.5" customHeight="1">
      <c r="A14" s="523" t="s">
        <v>143</v>
      </c>
      <c r="B14" s="523"/>
      <c r="C14" s="523"/>
      <c r="D14" s="523"/>
      <c r="E14" s="523"/>
      <c r="F14" s="37"/>
      <c r="G14" s="38"/>
      <c r="AD14" s="40">
        <v>1</v>
      </c>
    </row>
    <row r="15" spans="1:30" ht="14.25" customHeight="1">
      <c r="A15" s="72"/>
      <c r="B15" s="72"/>
      <c r="C15" s="72"/>
      <c r="D15" s="72"/>
      <c r="E15" s="72"/>
      <c r="F15" s="37"/>
      <c r="G15" s="38"/>
      <c r="AD15" s="40"/>
    </row>
    <row r="16" spans="1:31" s="142" customFormat="1" ht="29.25" customHeight="1" outlineLevel="1">
      <c r="A16" s="130" t="s">
        <v>144</v>
      </c>
      <c r="B16" s="131"/>
      <c r="C16" s="132"/>
      <c r="D16" s="132"/>
      <c r="E16" s="133"/>
      <c r="F16" s="132"/>
      <c r="G16" s="126"/>
      <c r="H16" s="134"/>
      <c r="I16" s="135"/>
      <c r="J16" s="134"/>
      <c r="K16" s="135"/>
      <c r="L16" s="135"/>
      <c r="M16" s="135"/>
      <c r="N16" s="135"/>
      <c r="O16" s="135"/>
      <c r="P16" s="135"/>
      <c r="Q16" s="135"/>
      <c r="R16" s="136"/>
      <c r="S16" s="136"/>
      <c r="T16" s="137"/>
      <c r="U16" s="138"/>
      <c r="V16" s="135"/>
      <c r="W16" s="139"/>
      <c r="X16" s="136"/>
      <c r="Y16" s="136"/>
      <c r="Z16" s="136"/>
      <c r="AA16" s="136"/>
      <c r="AB16" s="135"/>
      <c r="AC16" s="140"/>
      <c r="AD16" s="141"/>
      <c r="AE16" s="143"/>
    </row>
    <row r="17" spans="1:31" s="142" customFormat="1" ht="29.25" customHeight="1" outlineLevel="1">
      <c r="A17" s="130" t="s">
        <v>145</v>
      </c>
      <c r="B17" s="145"/>
      <c r="D17" s="146"/>
      <c r="G17" s="113"/>
      <c r="H17" s="114"/>
      <c r="J17" s="114"/>
      <c r="R17" s="144"/>
      <c r="S17" s="144"/>
      <c r="T17" s="144"/>
      <c r="U17" s="141"/>
      <c r="W17" s="141"/>
      <c r="X17" s="144"/>
      <c r="Y17" s="144"/>
      <c r="Z17" s="144"/>
      <c r="AA17" s="144"/>
      <c r="AD17" s="141"/>
      <c r="AE17" s="143"/>
    </row>
  </sheetData>
  <sheetProtection sheet="1" objects="1" scenarios="1"/>
  <mergeCells count="36">
    <mergeCell ref="AC12:AC13"/>
    <mergeCell ref="AD12:AD13"/>
    <mergeCell ref="AE12:AE13"/>
    <mergeCell ref="AF12:AF13"/>
    <mergeCell ref="AG12:AG13"/>
    <mergeCell ref="F9:F10"/>
    <mergeCell ref="A14:E14"/>
    <mergeCell ref="A9:A10"/>
    <mergeCell ref="B9:B10"/>
    <mergeCell ref="D9:D10"/>
    <mergeCell ref="E9:E10"/>
    <mergeCell ref="A12:A13"/>
    <mergeCell ref="B12:B13"/>
    <mergeCell ref="D12:D13"/>
    <mergeCell ref="E12:E13"/>
    <mergeCell ref="F12:F13"/>
    <mergeCell ref="AC9:AC10"/>
    <mergeCell ref="AD9:AD10"/>
    <mergeCell ref="AE9:AE10"/>
    <mergeCell ref="AF9:AF10"/>
    <mergeCell ref="AG9:AG10"/>
    <mergeCell ref="AG6:AG7"/>
    <mergeCell ref="A1:AG1"/>
    <mergeCell ref="A2:AG2"/>
    <mergeCell ref="A4:AG4"/>
    <mergeCell ref="A6:A7"/>
    <mergeCell ref="B6:B7"/>
    <mergeCell ref="C6:C7"/>
    <mergeCell ref="D6:D7"/>
    <mergeCell ref="E6:E7"/>
    <mergeCell ref="F6:F7"/>
    <mergeCell ref="G6:G7"/>
    <mergeCell ref="H6:Q6"/>
    <mergeCell ref="R6:R7"/>
    <mergeCell ref="S6:S7"/>
    <mergeCell ref="T6:AF6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8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AI64"/>
  <sheetViews>
    <sheetView view="pageBreakPreview" zoomScale="75" zoomScaleSheetLayoutView="75" zoomScalePageLayoutView="0" workbookViewId="0" topLeftCell="A1">
      <selection activeCell="F9" sqref="F9:F32"/>
    </sheetView>
  </sheetViews>
  <sheetFormatPr defaultColWidth="9.140625" defaultRowHeight="15" outlineLevelRow="1"/>
  <cols>
    <col min="1" max="1" width="3.28125" style="0" customWidth="1"/>
    <col min="2" max="2" width="2.8515625" style="0" customWidth="1"/>
    <col min="3" max="3" width="10.00390625" style="0" customWidth="1"/>
    <col min="4" max="4" width="13.28125" style="0" customWidth="1"/>
    <col min="5" max="5" width="16.140625" style="0" customWidth="1"/>
    <col min="6" max="6" width="7.8515625" style="0" customWidth="1"/>
    <col min="7" max="7" width="9.8515625" style="0" customWidth="1"/>
    <col min="8" max="23" width="3.28125" style="0" customWidth="1"/>
    <col min="24" max="24" width="8.28125" style="0" customWidth="1"/>
    <col min="25" max="25" width="5.28125" style="0" customWidth="1"/>
    <col min="26" max="27" width="6.8515625" style="0" customWidth="1"/>
    <col min="28" max="28" width="7.140625" style="0" customWidth="1"/>
    <col min="29" max="29" width="3.00390625" style="0" customWidth="1"/>
    <col min="30" max="30" width="7.7109375" style="0" customWidth="1"/>
    <col min="31" max="31" width="5.57421875" style="0" customWidth="1"/>
    <col min="32" max="32" width="5.00390625" style="0" customWidth="1"/>
  </cols>
  <sheetData>
    <row r="1" spans="1:32" ht="25.5" customHeight="1">
      <c r="A1" s="672" t="s">
        <v>0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</row>
    <row r="2" spans="1:32" ht="16.5" customHeight="1" thickBot="1">
      <c r="A2" s="673" t="s">
        <v>1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</row>
    <row r="3" spans="1:32" ht="15.75" thickTop="1">
      <c r="A3" s="674" t="s">
        <v>31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</row>
    <row r="4" ht="3" customHeight="1">
      <c r="M4" s="1"/>
    </row>
    <row r="5" spans="1:32" ht="46.5" customHeight="1">
      <c r="A5" s="675" t="s">
        <v>265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6"/>
      <c r="AA5" s="676"/>
      <c r="AB5" s="676"/>
      <c r="AC5" s="676"/>
      <c r="AD5" s="676"/>
      <c r="AE5" s="676"/>
      <c r="AF5" s="676"/>
    </row>
    <row r="6" spans="1:14" ht="8.2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32" s="3" customFormat="1" ht="70.5" customHeight="1">
      <c r="A7" s="619" t="s">
        <v>2</v>
      </c>
      <c r="B7" s="640" t="s">
        <v>4</v>
      </c>
      <c r="C7" s="622" t="s">
        <v>3</v>
      </c>
      <c r="D7" s="622" t="s">
        <v>5</v>
      </c>
      <c r="E7" s="632" t="s">
        <v>6</v>
      </c>
      <c r="F7" s="642" t="s">
        <v>16</v>
      </c>
      <c r="G7" s="634" t="s">
        <v>15</v>
      </c>
      <c r="H7" s="616" t="s">
        <v>17</v>
      </c>
      <c r="I7" s="617"/>
      <c r="J7" s="617"/>
      <c r="K7" s="617"/>
      <c r="L7" s="617"/>
      <c r="M7" s="617"/>
      <c r="N7" s="617"/>
      <c r="O7" s="617"/>
      <c r="P7" s="617"/>
      <c r="Q7" s="617"/>
      <c r="R7" s="617"/>
      <c r="S7" s="617"/>
      <c r="T7" s="617"/>
      <c r="U7" s="617"/>
      <c r="V7" s="617"/>
      <c r="W7" s="618"/>
      <c r="X7" s="614" t="s">
        <v>18</v>
      </c>
      <c r="Y7" s="677" t="s">
        <v>23</v>
      </c>
      <c r="Z7" s="677" t="s">
        <v>28</v>
      </c>
      <c r="AA7" s="677" t="s">
        <v>24</v>
      </c>
      <c r="AB7" s="612" t="s">
        <v>25</v>
      </c>
      <c r="AC7" s="679" t="s">
        <v>26</v>
      </c>
      <c r="AD7" s="612" t="s">
        <v>55</v>
      </c>
      <c r="AE7" s="612" t="s">
        <v>56</v>
      </c>
      <c r="AF7" s="681" t="s">
        <v>27</v>
      </c>
    </row>
    <row r="8" spans="1:32" s="3" customFormat="1" ht="21.75" customHeight="1" thickBot="1">
      <c r="A8" s="636"/>
      <c r="B8" s="641"/>
      <c r="C8" s="631"/>
      <c r="D8" s="631"/>
      <c r="E8" s="633"/>
      <c r="F8" s="643"/>
      <c r="G8" s="635"/>
      <c r="H8" s="318">
        <v>1</v>
      </c>
      <c r="I8" s="318">
        <v>2</v>
      </c>
      <c r="J8" s="318">
        <v>3</v>
      </c>
      <c r="K8" s="318">
        <v>4</v>
      </c>
      <c r="L8" s="318">
        <v>5</v>
      </c>
      <c r="M8" s="318">
        <v>6</v>
      </c>
      <c r="N8" s="318">
        <v>7</v>
      </c>
      <c r="O8" s="322">
        <v>8</v>
      </c>
      <c r="P8" s="322">
        <v>9</v>
      </c>
      <c r="Q8" s="322">
        <v>10</v>
      </c>
      <c r="R8" s="322">
        <v>11</v>
      </c>
      <c r="S8" s="322">
        <v>12</v>
      </c>
      <c r="T8" s="322">
        <v>13</v>
      </c>
      <c r="U8" s="322">
        <v>14</v>
      </c>
      <c r="V8" s="322">
        <v>15</v>
      </c>
      <c r="W8" s="343">
        <v>16</v>
      </c>
      <c r="X8" s="615"/>
      <c r="Y8" s="678"/>
      <c r="Z8" s="678"/>
      <c r="AA8" s="678"/>
      <c r="AB8" s="613"/>
      <c r="AC8" s="680"/>
      <c r="AD8" s="613"/>
      <c r="AE8" s="613"/>
      <c r="AF8" s="682"/>
    </row>
    <row r="9" spans="1:32" s="3" customFormat="1" ht="21.75" customHeight="1">
      <c r="A9" s="619">
        <v>1</v>
      </c>
      <c r="B9" s="622">
        <v>1</v>
      </c>
      <c r="C9" s="622" t="s">
        <v>10</v>
      </c>
      <c r="D9" s="622" t="s">
        <v>20</v>
      </c>
      <c r="E9" s="625" t="s">
        <v>217</v>
      </c>
      <c r="F9" s="637">
        <v>0.8041666666666667</v>
      </c>
      <c r="G9" s="346" t="s">
        <v>29</v>
      </c>
      <c r="H9" s="316"/>
      <c r="I9" s="316"/>
      <c r="J9" s="316"/>
      <c r="K9" s="316"/>
      <c r="L9" s="316"/>
      <c r="M9" s="316"/>
      <c r="N9" s="316"/>
      <c r="O9" s="317"/>
      <c r="P9" s="317"/>
      <c r="Q9" s="317"/>
      <c r="R9" s="317"/>
      <c r="S9" s="317"/>
      <c r="T9" s="317"/>
      <c r="U9" s="317"/>
      <c r="V9" s="317"/>
      <c r="W9" s="337"/>
      <c r="X9" s="628">
        <v>0.8079050925925926</v>
      </c>
      <c r="Y9" s="670">
        <f>SUM(H9:W11)</f>
        <v>35</v>
      </c>
      <c r="Z9" s="644">
        <f>TIME(0,0,Y9)</f>
        <v>0.0004050925925925926</v>
      </c>
      <c r="AA9" s="644">
        <f>X9-F9</f>
        <v>0.003738425925925881</v>
      </c>
      <c r="AB9" s="644">
        <f>AA9+Z9</f>
        <v>0.0041435185185184735</v>
      </c>
      <c r="AC9" s="666">
        <v>1</v>
      </c>
      <c r="AD9" s="602">
        <f>AB9/$AB$9*100%</f>
        <v>1</v>
      </c>
      <c r="AE9" s="605" t="s">
        <v>68</v>
      </c>
      <c r="AF9" s="668">
        <v>400</v>
      </c>
    </row>
    <row r="10" spans="1:32" s="3" customFormat="1" ht="21.75" customHeight="1">
      <c r="A10" s="620"/>
      <c r="B10" s="623"/>
      <c r="C10" s="623"/>
      <c r="D10" s="623"/>
      <c r="E10" s="626"/>
      <c r="F10" s="638"/>
      <c r="G10" s="340" t="s">
        <v>14</v>
      </c>
      <c r="H10" s="9"/>
      <c r="I10" s="9"/>
      <c r="J10" s="9">
        <v>5</v>
      </c>
      <c r="K10" s="9"/>
      <c r="L10" s="9"/>
      <c r="M10" s="9"/>
      <c r="N10" s="9"/>
      <c r="O10" s="319"/>
      <c r="P10" s="319"/>
      <c r="Q10" s="319"/>
      <c r="R10" s="319"/>
      <c r="S10" s="319"/>
      <c r="T10" s="319"/>
      <c r="U10" s="319"/>
      <c r="V10" s="319"/>
      <c r="W10" s="338"/>
      <c r="X10" s="629"/>
      <c r="Y10" s="647"/>
      <c r="Z10" s="645"/>
      <c r="AA10" s="645"/>
      <c r="AB10" s="645"/>
      <c r="AC10" s="659"/>
      <c r="AD10" s="603"/>
      <c r="AE10" s="606"/>
      <c r="AF10" s="662"/>
    </row>
    <row r="11" spans="1:32" s="3" customFormat="1" ht="21.75" customHeight="1" thickBot="1">
      <c r="A11" s="621"/>
      <c r="B11" s="624"/>
      <c r="C11" s="624"/>
      <c r="D11" s="624"/>
      <c r="E11" s="627"/>
      <c r="F11" s="639"/>
      <c r="G11" s="341" t="s">
        <v>30</v>
      </c>
      <c r="H11" s="10"/>
      <c r="I11" s="10"/>
      <c r="J11" s="10"/>
      <c r="K11" s="10"/>
      <c r="L11" s="10"/>
      <c r="M11" s="10"/>
      <c r="N11" s="10"/>
      <c r="O11" s="320"/>
      <c r="P11" s="320"/>
      <c r="Q11" s="320">
        <v>5</v>
      </c>
      <c r="R11" s="320">
        <v>5</v>
      </c>
      <c r="S11" s="320">
        <v>20</v>
      </c>
      <c r="T11" s="320"/>
      <c r="U11" s="320"/>
      <c r="V11" s="320"/>
      <c r="W11" s="339"/>
      <c r="X11" s="630"/>
      <c r="Y11" s="671"/>
      <c r="Z11" s="646"/>
      <c r="AA11" s="646"/>
      <c r="AB11" s="646"/>
      <c r="AC11" s="667"/>
      <c r="AD11" s="604"/>
      <c r="AE11" s="607"/>
      <c r="AF11" s="669"/>
    </row>
    <row r="12" spans="1:32" s="3" customFormat="1" ht="21.75" customHeight="1">
      <c r="A12" s="654">
        <v>2</v>
      </c>
      <c r="B12" s="655">
        <v>2</v>
      </c>
      <c r="C12" s="655" t="s">
        <v>8</v>
      </c>
      <c r="D12" s="655" t="s">
        <v>9</v>
      </c>
      <c r="E12" s="656" t="s">
        <v>266</v>
      </c>
      <c r="F12" s="657">
        <v>0.7996527777777778</v>
      </c>
      <c r="G12" s="344" t="s">
        <v>29</v>
      </c>
      <c r="H12" s="11"/>
      <c r="I12" s="11"/>
      <c r="J12" s="11">
        <v>5</v>
      </c>
      <c r="K12" s="11"/>
      <c r="L12" s="11"/>
      <c r="M12" s="11"/>
      <c r="N12" s="11">
        <v>5</v>
      </c>
      <c r="O12" s="321"/>
      <c r="P12" s="321"/>
      <c r="Q12" s="321"/>
      <c r="R12" s="321"/>
      <c r="S12" s="321"/>
      <c r="T12" s="321"/>
      <c r="U12" s="321"/>
      <c r="V12" s="321"/>
      <c r="W12" s="345"/>
      <c r="X12" s="651">
        <v>0.8040972222222221</v>
      </c>
      <c r="Y12" s="617">
        <f>SUM(H12:W14)</f>
        <v>35</v>
      </c>
      <c r="Z12" s="649">
        <f>TIME(0,0,Y12)</f>
        <v>0.0004050925925925926</v>
      </c>
      <c r="AA12" s="649">
        <f>X12-F12</f>
        <v>0.004444444444444362</v>
      </c>
      <c r="AB12" s="649">
        <f>AA12+Z12</f>
        <v>0.004849537037036954</v>
      </c>
      <c r="AC12" s="658">
        <v>2</v>
      </c>
      <c r="AD12" s="608">
        <f>AB12/$AB$9*100%</f>
        <v>1.1703910614525068</v>
      </c>
      <c r="AE12" s="610" t="s">
        <v>87</v>
      </c>
      <c r="AF12" s="661">
        <v>360</v>
      </c>
    </row>
    <row r="13" spans="1:32" s="3" customFormat="1" ht="21.75" customHeight="1">
      <c r="A13" s="620"/>
      <c r="B13" s="623"/>
      <c r="C13" s="623"/>
      <c r="D13" s="623"/>
      <c r="E13" s="626"/>
      <c r="F13" s="638"/>
      <c r="G13" s="340" t="s">
        <v>14</v>
      </c>
      <c r="H13" s="9"/>
      <c r="I13" s="9"/>
      <c r="J13" s="9">
        <v>5</v>
      </c>
      <c r="K13" s="9"/>
      <c r="L13" s="9"/>
      <c r="M13" s="9"/>
      <c r="N13" s="9"/>
      <c r="O13" s="319"/>
      <c r="P13" s="319"/>
      <c r="Q13" s="319"/>
      <c r="R13" s="319"/>
      <c r="S13" s="319"/>
      <c r="T13" s="319"/>
      <c r="U13" s="319"/>
      <c r="V13" s="319"/>
      <c r="W13" s="338"/>
      <c r="X13" s="652"/>
      <c r="Y13" s="647"/>
      <c r="Z13" s="645"/>
      <c r="AA13" s="645"/>
      <c r="AB13" s="645"/>
      <c r="AC13" s="659"/>
      <c r="AD13" s="603"/>
      <c r="AE13" s="606"/>
      <c r="AF13" s="662"/>
    </row>
    <row r="14" spans="1:32" s="3" customFormat="1" ht="21.75" customHeight="1" thickBot="1">
      <c r="A14" s="636"/>
      <c r="B14" s="631"/>
      <c r="C14" s="631"/>
      <c r="D14" s="631"/>
      <c r="E14" s="664"/>
      <c r="F14" s="665"/>
      <c r="G14" s="342" t="s">
        <v>30</v>
      </c>
      <c r="H14" s="318"/>
      <c r="I14" s="318"/>
      <c r="J14" s="318"/>
      <c r="K14" s="318"/>
      <c r="L14" s="318"/>
      <c r="M14" s="318"/>
      <c r="N14" s="318"/>
      <c r="O14" s="322"/>
      <c r="P14" s="322"/>
      <c r="Q14" s="322">
        <v>5</v>
      </c>
      <c r="R14" s="322">
        <v>5</v>
      </c>
      <c r="S14" s="322">
        <v>5</v>
      </c>
      <c r="T14" s="322">
        <v>5</v>
      </c>
      <c r="U14" s="322"/>
      <c r="V14" s="322"/>
      <c r="W14" s="343"/>
      <c r="X14" s="653"/>
      <c r="Y14" s="648"/>
      <c r="Z14" s="650"/>
      <c r="AA14" s="650"/>
      <c r="AB14" s="650"/>
      <c r="AC14" s="660"/>
      <c r="AD14" s="609"/>
      <c r="AE14" s="611"/>
      <c r="AF14" s="663"/>
    </row>
    <row r="15" spans="1:32" s="3" customFormat="1" ht="21.75" customHeight="1">
      <c r="A15" s="619">
        <v>3</v>
      </c>
      <c r="B15" s="622">
        <v>4</v>
      </c>
      <c r="C15" s="622" t="s">
        <v>21</v>
      </c>
      <c r="D15" s="622" t="s">
        <v>19</v>
      </c>
      <c r="E15" s="625" t="s">
        <v>7</v>
      </c>
      <c r="F15" s="637">
        <v>0.7924768518518519</v>
      </c>
      <c r="G15" s="346" t="s">
        <v>29</v>
      </c>
      <c r="H15" s="316">
        <v>20</v>
      </c>
      <c r="I15" s="316">
        <v>20</v>
      </c>
      <c r="J15" s="316"/>
      <c r="K15" s="316"/>
      <c r="L15" s="316">
        <v>5</v>
      </c>
      <c r="M15" s="316"/>
      <c r="N15" s="316"/>
      <c r="O15" s="317"/>
      <c r="P15" s="317"/>
      <c r="Q15" s="317"/>
      <c r="R15" s="317"/>
      <c r="S15" s="317"/>
      <c r="T15" s="317"/>
      <c r="U15" s="317"/>
      <c r="V15" s="317"/>
      <c r="W15" s="337"/>
      <c r="X15" s="628">
        <v>0.7972337962962963</v>
      </c>
      <c r="Y15" s="670">
        <f>SUM(H15:W17)</f>
        <v>55</v>
      </c>
      <c r="Z15" s="644">
        <f>TIME(0,0,Y15)</f>
        <v>0.000636574074074074</v>
      </c>
      <c r="AA15" s="644">
        <f>X15-F15</f>
        <v>0.004756944444444411</v>
      </c>
      <c r="AB15" s="644">
        <f>AA15+Z15</f>
        <v>0.005393518518518485</v>
      </c>
      <c r="AC15" s="666">
        <v>3</v>
      </c>
      <c r="AD15" s="602">
        <f>AB15/$AB$9*100%</f>
        <v>1.3016759776536373</v>
      </c>
      <c r="AE15" s="605" t="s">
        <v>87</v>
      </c>
      <c r="AF15" s="668">
        <v>330</v>
      </c>
    </row>
    <row r="16" spans="1:32" s="3" customFormat="1" ht="21.75" customHeight="1">
      <c r="A16" s="620"/>
      <c r="B16" s="623"/>
      <c r="C16" s="623"/>
      <c r="D16" s="623"/>
      <c r="E16" s="626"/>
      <c r="F16" s="638"/>
      <c r="G16" s="340" t="s">
        <v>14</v>
      </c>
      <c r="H16" s="9">
        <v>5</v>
      </c>
      <c r="I16" s="9"/>
      <c r="J16" s="9">
        <v>5</v>
      </c>
      <c r="K16" s="9"/>
      <c r="L16" s="9"/>
      <c r="M16" s="9"/>
      <c r="N16" s="9"/>
      <c r="O16" s="319"/>
      <c r="P16" s="319"/>
      <c r="Q16" s="319"/>
      <c r="R16" s="319"/>
      <c r="S16" s="319"/>
      <c r="T16" s="319"/>
      <c r="U16" s="319"/>
      <c r="V16" s="319"/>
      <c r="W16" s="338"/>
      <c r="X16" s="629"/>
      <c r="Y16" s="647"/>
      <c r="Z16" s="645"/>
      <c r="AA16" s="645"/>
      <c r="AB16" s="645"/>
      <c r="AC16" s="659"/>
      <c r="AD16" s="603"/>
      <c r="AE16" s="606"/>
      <c r="AF16" s="662"/>
    </row>
    <row r="17" spans="1:32" s="3" customFormat="1" ht="21.75" customHeight="1" thickBot="1">
      <c r="A17" s="621"/>
      <c r="B17" s="624"/>
      <c r="C17" s="624"/>
      <c r="D17" s="624"/>
      <c r="E17" s="627"/>
      <c r="F17" s="639"/>
      <c r="G17" s="341" t="s">
        <v>30</v>
      </c>
      <c r="H17" s="10"/>
      <c r="I17" s="10"/>
      <c r="J17" s="10"/>
      <c r="K17" s="10"/>
      <c r="L17" s="10"/>
      <c r="M17" s="10"/>
      <c r="N17" s="10"/>
      <c r="O17" s="320"/>
      <c r="P17" s="320"/>
      <c r="Q17" s="320"/>
      <c r="R17" s="320"/>
      <c r="S17" s="320"/>
      <c r="T17" s="320"/>
      <c r="U17" s="320"/>
      <c r="V17" s="320"/>
      <c r="W17" s="339"/>
      <c r="X17" s="630"/>
      <c r="Y17" s="671"/>
      <c r="Z17" s="646"/>
      <c r="AA17" s="646"/>
      <c r="AB17" s="646"/>
      <c r="AC17" s="667"/>
      <c r="AD17" s="604"/>
      <c r="AE17" s="607"/>
      <c r="AF17" s="669"/>
    </row>
    <row r="18" spans="1:32" s="3" customFormat="1" ht="21.75" customHeight="1">
      <c r="A18" s="619">
        <v>4</v>
      </c>
      <c r="B18" s="622">
        <v>11</v>
      </c>
      <c r="C18" s="622" t="s">
        <v>13</v>
      </c>
      <c r="D18" s="622" t="s">
        <v>11</v>
      </c>
      <c r="E18" s="625" t="s">
        <v>22</v>
      </c>
      <c r="F18" s="637">
        <v>0.8263888888888888</v>
      </c>
      <c r="G18" s="344" t="s">
        <v>29</v>
      </c>
      <c r="H18" s="11">
        <v>50</v>
      </c>
      <c r="I18" s="11">
        <v>50</v>
      </c>
      <c r="J18" s="11"/>
      <c r="K18" s="11"/>
      <c r="L18" s="11"/>
      <c r="M18" s="11">
        <v>20</v>
      </c>
      <c r="N18" s="11">
        <v>50</v>
      </c>
      <c r="O18" s="321"/>
      <c r="P18" s="321"/>
      <c r="Q18" s="321"/>
      <c r="R18" s="321"/>
      <c r="S18" s="321"/>
      <c r="T18" s="321"/>
      <c r="U18" s="321"/>
      <c r="V18" s="321"/>
      <c r="W18" s="345"/>
      <c r="X18" s="651">
        <v>0.8314699074074073</v>
      </c>
      <c r="Y18" s="617">
        <f>SUM(H18:W20)</f>
        <v>285</v>
      </c>
      <c r="Z18" s="649">
        <f>TIME(0,0,Y18)</f>
        <v>0.003298611111111111</v>
      </c>
      <c r="AA18" s="649">
        <f>X18-F18</f>
        <v>0.005081018518518499</v>
      </c>
      <c r="AB18" s="649">
        <f>AA18+Z18</f>
        <v>0.00837962962962961</v>
      </c>
      <c r="AC18" s="658">
        <v>4</v>
      </c>
      <c r="AD18" s="608">
        <f>AB18/$AB$9*100%</f>
        <v>2.022346368715101</v>
      </c>
      <c r="AE18" s="610"/>
      <c r="AF18" s="661">
        <v>300</v>
      </c>
    </row>
    <row r="19" spans="1:32" s="3" customFormat="1" ht="21.75" customHeight="1">
      <c r="A19" s="620"/>
      <c r="B19" s="623"/>
      <c r="C19" s="623"/>
      <c r="D19" s="623"/>
      <c r="E19" s="626"/>
      <c r="F19" s="638"/>
      <c r="G19" s="340" t="s">
        <v>14</v>
      </c>
      <c r="H19" s="9"/>
      <c r="I19" s="9"/>
      <c r="J19" s="9"/>
      <c r="K19" s="9"/>
      <c r="L19" s="9"/>
      <c r="M19" s="9"/>
      <c r="N19" s="9"/>
      <c r="O19" s="319"/>
      <c r="P19" s="319"/>
      <c r="Q19" s="319"/>
      <c r="R19" s="319"/>
      <c r="S19" s="319"/>
      <c r="T19" s="319"/>
      <c r="U19" s="319"/>
      <c r="V19" s="319"/>
      <c r="W19" s="338"/>
      <c r="X19" s="652"/>
      <c r="Y19" s="647"/>
      <c r="Z19" s="645"/>
      <c r="AA19" s="645"/>
      <c r="AB19" s="645"/>
      <c r="AC19" s="659"/>
      <c r="AD19" s="603"/>
      <c r="AE19" s="606"/>
      <c r="AF19" s="662"/>
    </row>
    <row r="20" spans="1:32" s="3" customFormat="1" ht="21.75" customHeight="1" thickBot="1">
      <c r="A20" s="621"/>
      <c r="B20" s="624"/>
      <c r="C20" s="624"/>
      <c r="D20" s="624"/>
      <c r="E20" s="627"/>
      <c r="F20" s="639"/>
      <c r="G20" s="342" t="s">
        <v>30</v>
      </c>
      <c r="H20" s="318"/>
      <c r="I20" s="318"/>
      <c r="J20" s="318"/>
      <c r="K20" s="318"/>
      <c r="L20" s="318"/>
      <c r="M20" s="318"/>
      <c r="N20" s="318"/>
      <c r="O20" s="322"/>
      <c r="P20" s="322">
        <v>50</v>
      </c>
      <c r="Q20" s="322">
        <v>5</v>
      </c>
      <c r="R20" s="322">
        <v>5</v>
      </c>
      <c r="S20" s="322"/>
      <c r="T20" s="322">
        <v>50</v>
      </c>
      <c r="U20" s="322"/>
      <c r="V20" s="322">
        <v>5</v>
      </c>
      <c r="W20" s="343"/>
      <c r="X20" s="653"/>
      <c r="Y20" s="648"/>
      <c r="Z20" s="650"/>
      <c r="AA20" s="650"/>
      <c r="AB20" s="650"/>
      <c r="AC20" s="660"/>
      <c r="AD20" s="609"/>
      <c r="AE20" s="611"/>
      <c r="AF20" s="663"/>
    </row>
    <row r="21" spans="1:32" s="3" customFormat="1" ht="21.75" customHeight="1">
      <c r="A21" s="654">
        <v>5</v>
      </c>
      <c r="B21" s="655">
        <v>15</v>
      </c>
      <c r="C21" s="655" t="s">
        <v>12</v>
      </c>
      <c r="D21" s="655" t="s">
        <v>9</v>
      </c>
      <c r="E21" s="656" t="s">
        <v>267</v>
      </c>
      <c r="F21" s="657">
        <v>0.8166666666666668</v>
      </c>
      <c r="G21" s="346" t="s">
        <v>29</v>
      </c>
      <c r="H21" s="316">
        <v>50</v>
      </c>
      <c r="I21" s="316">
        <v>50</v>
      </c>
      <c r="J21" s="316"/>
      <c r="K21" s="316">
        <v>5</v>
      </c>
      <c r="L21" s="316">
        <v>5</v>
      </c>
      <c r="M21" s="316"/>
      <c r="N21" s="316"/>
      <c r="O21" s="317"/>
      <c r="P21" s="317"/>
      <c r="Q21" s="317"/>
      <c r="R21" s="317"/>
      <c r="S21" s="317"/>
      <c r="T21" s="317"/>
      <c r="U21" s="317"/>
      <c r="V21" s="317"/>
      <c r="W21" s="337"/>
      <c r="X21" s="628">
        <v>0.8216087962962964</v>
      </c>
      <c r="Y21" s="670">
        <f>SUM(H21:W23)</f>
        <v>365</v>
      </c>
      <c r="Z21" s="644">
        <f>TIME(0,0,Y21)</f>
        <v>0.004224537037037037</v>
      </c>
      <c r="AA21" s="644">
        <f>X21-F21</f>
        <v>0.004942129629629588</v>
      </c>
      <c r="AB21" s="644">
        <f>AA21+Z21</f>
        <v>0.009166666666666625</v>
      </c>
      <c r="AC21" s="666">
        <v>5</v>
      </c>
      <c r="AD21" s="602">
        <f>AB21/$AB$9*100%</f>
        <v>2.21229050279331</v>
      </c>
      <c r="AE21" s="605"/>
      <c r="AF21" s="668">
        <v>280</v>
      </c>
    </row>
    <row r="22" spans="1:32" s="3" customFormat="1" ht="21.75" customHeight="1">
      <c r="A22" s="620"/>
      <c r="B22" s="623"/>
      <c r="C22" s="623"/>
      <c r="D22" s="623"/>
      <c r="E22" s="626"/>
      <c r="F22" s="638"/>
      <c r="G22" s="340" t="s">
        <v>14</v>
      </c>
      <c r="H22" s="9">
        <v>50</v>
      </c>
      <c r="I22" s="9">
        <v>50</v>
      </c>
      <c r="J22" s="9"/>
      <c r="K22" s="9"/>
      <c r="L22" s="9"/>
      <c r="M22" s="9">
        <v>5</v>
      </c>
      <c r="N22" s="9">
        <v>5</v>
      </c>
      <c r="O22" s="319"/>
      <c r="P22" s="319"/>
      <c r="Q22" s="319"/>
      <c r="R22" s="319"/>
      <c r="S22" s="319"/>
      <c r="T22" s="319"/>
      <c r="U22" s="319"/>
      <c r="V22" s="319"/>
      <c r="W22" s="338"/>
      <c r="X22" s="629"/>
      <c r="Y22" s="647"/>
      <c r="Z22" s="645"/>
      <c r="AA22" s="645"/>
      <c r="AB22" s="645"/>
      <c r="AC22" s="659"/>
      <c r="AD22" s="603"/>
      <c r="AE22" s="606"/>
      <c r="AF22" s="662"/>
    </row>
    <row r="23" spans="1:32" s="3" customFormat="1" ht="21.75" customHeight="1" thickBot="1">
      <c r="A23" s="621"/>
      <c r="B23" s="624"/>
      <c r="C23" s="624"/>
      <c r="D23" s="624"/>
      <c r="E23" s="627"/>
      <c r="F23" s="639"/>
      <c r="G23" s="341" t="s">
        <v>30</v>
      </c>
      <c r="H23" s="10"/>
      <c r="I23" s="10"/>
      <c r="J23" s="10"/>
      <c r="K23" s="10"/>
      <c r="L23" s="10"/>
      <c r="M23" s="10"/>
      <c r="N23" s="10"/>
      <c r="O23" s="320">
        <v>5</v>
      </c>
      <c r="P23" s="320">
        <v>5</v>
      </c>
      <c r="Q23" s="320">
        <v>5</v>
      </c>
      <c r="R23" s="320">
        <v>5</v>
      </c>
      <c r="S23" s="320">
        <v>50</v>
      </c>
      <c r="T23" s="320">
        <v>20</v>
      </c>
      <c r="U23" s="320">
        <v>50</v>
      </c>
      <c r="V23" s="320">
        <v>5</v>
      </c>
      <c r="W23" s="339"/>
      <c r="X23" s="630"/>
      <c r="Y23" s="671"/>
      <c r="Z23" s="646"/>
      <c r="AA23" s="646"/>
      <c r="AB23" s="646"/>
      <c r="AC23" s="667"/>
      <c r="AD23" s="604"/>
      <c r="AE23" s="607"/>
      <c r="AF23" s="669"/>
    </row>
    <row r="24" spans="1:32" s="3" customFormat="1" ht="21.75" customHeight="1">
      <c r="A24" s="654">
        <v>6</v>
      </c>
      <c r="B24" s="655">
        <v>1</v>
      </c>
      <c r="C24" s="655" t="s">
        <v>261</v>
      </c>
      <c r="D24" s="622" t="s">
        <v>20</v>
      </c>
      <c r="E24" s="656" t="s">
        <v>262</v>
      </c>
      <c r="F24" s="657">
        <v>0.8319444444444444</v>
      </c>
      <c r="G24" s="344" t="s">
        <v>29</v>
      </c>
      <c r="H24" s="11">
        <v>50</v>
      </c>
      <c r="I24" s="11">
        <v>20</v>
      </c>
      <c r="J24" s="11"/>
      <c r="K24" s="11">
        <v>5</v>
      </c>
      <c r="L24" s="11"/>
      <c r="M24" s="11">
        <v>5</v>
      </c>
      <c r="N24" s="11">
        <v>20</v>
      </c>
      <c r="O24" s="321"/>
      <c r="P24" s="321"/>
      <c r="Q24" s="321"/>
      <c r="R24" s="321"/>
      <c r="S24" s="321"/>
      <c r="T24" s="321"/>
      <c r="U24" s="321"/>
      <c r="V24" s="321"/>
      <c r="W24" s="345"/>
      <c r="X24" s="651">
        <v>0.8374652777777777</v>
      </c>
      <c r="Y24" s="617">
        <f>SUM(H24:W26)</f>
        <v>320</v>
      </c>
      <c r="Z24" s="649">
        <f>TIME(0,0,Y24)</f>
        <v>0.0037037037037037034</v>
      </c>
      <c r="AA24" s="649">
        <f>X24-F24</f>
        <v>0.005520833333333308</v>
      </c>
      <c r="AB24" s="649">
        <f>AA24+Z24</f>
        <v>0.009224537037037012</v>
      </c>
      <c r="AC24" s="658">
        <v>6</v>
      </c>
      <c r="AD24" s="608">
        <f>AB24/$AB$9*100%</f>
        <v>2.2262569832402415</v>
      </c>
      <c r="AE24" s="610"/>
      <c r="AF24" s="661">
        <v>260</v>
      </c>
    </row>
    <row r="25" spans="1:32" s="3" customFormat="1" ht="21.75" customHeight="1">
      <c r="A25" s="620"/>
      <c r="B25" s="623"/>
      <c r="C25" s="623"/>
      <c r="D25" s="623"/>
      <c r="E25" s="626"/>
      <c r="F25" s="638"/>
      <c r="G25" s="340" t="s">
        <v>14</v>
      </c>
      <c r="H25" s="9">
        <v>50</v>
      </c>
      <c r="I25" s="9">
        <v>50</v>
      </c>
      <c r="J25" s="9"/>
      <c r="K25" s="9"/>
      <c r="L25" s="9"/>
      <c r="M25" s="9">
        <v>5</v>
      </c>
      <c r="N25" s="9">
        <v>5</v>
      </c>
      <c r="O25" s="319"/>
      <c r="P25" s="319"/>
      <c r="Q25" s="319"/>
      <c r="R25" s="319"/>
      <c r="S25" s="319"/>
      <c r="T25" s="319"/>
      <c r="U25" s="319"/>
      <c r="V25" s="319"/>
      <c r="W25" s="338"/>
      <c r="X25" s="652"/>
      <c r="Y25" s="647"/>
      <c r="Z25" s="645"/>
      <c r="AA25" s="645"/>
      <c r="AB25" s="645"/>
      <c r="AC25" s="659"/>
      <c r="AD25" s="603"/>
      <c r="AE25" s="606"/>
      <c r="AF25" s="662"/>
    </row>
    <row r="26" spans="1:32" s="3" customFormat="1" ht="21.75" customHeight="1" thickBot="1">
      <c r="A26" s="621"/>
      <c r="B26" s="624"/>
      <c r="C26" s="624"/>
      <c r="D26" s="624"/>
      <c r="E26" s="627"/>
      <c r="F26" s="639"/>
      <c r="G26" s="342" t="s">
        <v>30</v>
      </c>
      <c r="H26" s="318"/>
      <c r="I26" s="318"/>
      <c r="J26" s="318"/>
      <c r="K26" s="318"/>
      <c r="L26" s="318"/>
      <c r="M26" s="318"/>
      <c r="N26" s="318"/>
      <c r="O26" s="322">
        <v>5</v>
      </c>
      <c r="P26" s="322">
        <v>5</v>
      </c>
      <c r="Q26" s="322">
        <v>20</v>
      </c>
      <c r="R26" s="322">
        <v>20</v>
      </c>
      <c r="S26" s="322">
        <v>50</v>
      </c>
      <c r="T26" s="322">
        <v>5</v>
      </c>
      <c r="U26" s="322"/>
      <c r="V26" s="322">
        <v>5</v>
      </c>
      <c r="W26" s="343"/>
      <c r="X26" s="653"/>
      <c r="Y26" s="648"/>
      <c r="Z26" s="650"/>
      <c r="AA26" s="650"/>
      <c r="AB26" s="650"/>
      <c r="AC26" s="660"/>
      <c r="AD26" s="609"/>
      <c r="AE26" s="611"/>
      <c r="AF26" s="663"/>
    </row>
    <row r="27" spans="1:32" s="3" customFormat="1" ht="21.75" customHeight="1">
      <c r="A27" s="654">
        <v>7</v>
      </c>
      <c r="B27" s="655">
        <v>5</v>
      </c>
      <c r="C27" s="655" t="s">
        <v>221</v>
      </c>
      <c r="D27" s="655" t="s">
        <v>19</v>
      </c>
      <c r="E27" s="656" t="s">
        <v>263</v>
      </c>
      <c r="F27" s="657">
        <v>0.8375</v>
      </c>
      <c r="G27" s="346" t="s">
        <v>29</v>
      </c>
      <c r="H27" s="316">
        <v>20</v>
      </c>
      <c r="I27" s="316">
        <v>5</v>
      </c>
      <c r="J27" s="316"/>
      <c r="K27" s="316"/>
      <c r="L27" s="316"/>
      <c r="M27" s="316">
        <v>5</v>
      </c>
      <c r="N27" s="316">
        <v>5</v>
      </c>
      <c r="O27" s="317"/>
      <c r="P27" s="317"/>
      <c r="Q27" s="317"/>
      <c r="R27" s="317"/>
      <c r="S27" s="317"/>
      <c r="T27" s="317"/>
      <c r="U27" s="317"/>
      <c r="V27" s="317"/>
      <c r="W27" s="337"/>
      <c r="X27" s="628">
        <v>0.8448726851851852</v>
      </c>
      <c r="Y27" s="670">
        <f>SUM(H27:W29)</f>
        <v>165</v>
      </c>
      <c r="Z27" s="644">
        <f>TIME(0,0,Y27)</f>
        <v>0.0019097222222222222</v>
      </c>
      <c r="AA27" s="644">
        <f>X27-F27</f>
        <v>0.0073726851851851904</v>
      </c>
      <c r="AB27" s="644">
        <f>AA27+Z27</f>
        <v>0.009282407407407413</v>
      </c>
      <c r="AC27" s="666">
        <v>7</v>
      </c>
      <c r="AD27" s="602">
        <f>AB27/$AB$9*100%</f>
        <v>2.2402234636871765</v>
      </c>
      <c r="AE27" s="605"/>
      <c r="AF27" s="668">
        <v>240</v>
      </c>
    </row>
    <row r="28" spans="1:32" s="3" customFormat="1" ht="21.75" customHeight="1">
      <c r="A28" s="620"/>
      <c r="B28" s="623"/>
      <c r="C28" s="623"/>
      <c r="D28" s="623"/>
      <c r="E28" s="626"/>
      <c r="F28" s="638"/>
      <c r="G28" s="340" t="s">
        <v>14</v>
      </c>
      <c r="H28" s="9">
        <v>50</v>
      </c>
      <c r="I28" s="9">
        <v>5</v>
      </c>
      <c r="J28" s="9">
        <v>5</v>
      </c>
      <c r="K28" s="9"/>
      <c r="L28" s="9"/>
      <c r="M28" s="9">
        <v>5</v>
      </c>
      <c r="N28" s="9"/>
      <c r="O28" s="319"/>
      <c r="P28" s="319"/>
      <c r="Q28" s="319"/>
      <c r="R28" s="319"/>
      <c r="S28" s="319"/>
      <c r="T28" s="319"/>
      <c r="U28" s="319"/>
      <c r="V28" s="319"/>
      <c r="W28" s="338"/>
      <c r="X28" s="629"/>
      <c r="Y28" s="647"/>
      <c r="Z28" s="645"/>
      <c r="AA28" s="645"/>
      <c r="AB28" s="645"/>
      <c r="AC28" s="659"/>
      <c r="AD28" s="603"/>
      <c r="AE28" s="606"/>
      <c r="AF28" s="662"/>
    </row>
    <row r="29" spans="1:32" s="3" customFormat="1" ht="21.75" customHeight="1" thickBot="1">
      <c r="A29" s="621"/>
      <c r="B29" s="624"/>
      <c r="C29" s="624"/>
      <c r="D29" s="624"/>
      <c r="E29" s="627"/>
      <c r="F29" s="639"/>
      <c r="G29" s="341" t="s">
        <v>30</v>
      </c>
      <c r="H29" s="10"/>
      <c r="I29" s="10"/>
      <c r="J29" s="10"/>
      <c r="K29" s="10"/>
      <c r="L29" s="10"/>
      <c r="M29" s="10"/>
      <c r="N29" s="10"/>
      <c r="O29" s="320">
        <v>5</v>
      </c>
      <c r="P29" s="320">
        <v>5</v>
      </c>
      <c r="Q29" s="320">
        <v>20</v>
      </c>
      <c r="R29" s="320">
        <v>20</v>
      </c>
      <c r="S29" s="320"/>
      <c r="T29" s="320"/>
      <c r="U29" s="320">
        <v>5</v>
      </c>
      <c r="V29" s="320">
        <v>5</v>
      </c>
      <c r="W29" s="339">
        <v>5</v>
      </c>
      <c r="X29" s="630"/>
      <c r="Y29" s="671"/>
      <c r="Z29" s="646"/>
      <c r="AA29" s="646"/>
      <c r="AB29" s="646"/>
      <c r="AC29" s="667"/>
      <c r="AD29" s="604"/>
      <c r="AE29" s="607"/>
      <c r="AF29" s="669"/>
    </row>
    <row r="30" spans="1:32" s="3" customFormat="1" ht="21.75" customHeight="1">
      <c r="A30" s="654">
        <v>8</v>
      </c>
      <c r="B30" s="655">
        <v>17</v>
      </c>
      <c r="C30" s="655" t="s">
        <v>223</v>
      </c>
      <c r="D30" s="622" t="s">
        <v>11</v>
      </c>
      <c r="E30" s="656" t="s">
        <v>264</v>
      </c>
      <c r="F30" s="657">
        <v>0.845138888888889</v>
      </c>
      <c r="G30" s="344" t="s">
        <v>29</v>
      </c>
      <c r="H30" s="11">
        <v>50</v>
      </c>
      <c r="I30" s="11">
        <v>50</v>
      </c>
      <c r="J30" s="11">
        <v>5</v>
      </c>
      <c r="K30" s="11">
        <v>5</v>
      </c>
      <c r="L30" s="11"/>
      <c r="M30" s="11">
        <v>20</v>
      </c>
      <c r="N30" s="11">
        <v>5</v>
      </c>
      <c r="O30" s="321"/>
      <c r="P30" s="321"/>
      <c r="Q30" s="321"/>
      <c r="R30" s="321"/>
      <c r="S30" s="321"/>
      <c r="T30" s="321"/>
      <c r="U30" s="321"/>
      <c r="V30" s="321"/>
      <c r="W30" s="345"/>
      <c r="X30" s="651">
        <v>0.8494444444444444</v>
      </c>
      <c r="Y30" s="617">
        <f>SUM(H30:W32)</f>
        <v>430</v>
      </c>
      <c r="Z30" s="649">
        <f>TIME(0,0,Y30)</f>
        <v>0.004976851851851852</v>
      </c>
      <c r="AA30" s="649">
        <f>X30-F30</f>
        <v>0.0043055555555554514</v>
      </c>
      <c r="AB30" s="649">
        <f>AA30+Z30</f>
        <v>0.009282407407407304</v>
      </c>
      <c r="AC30" s="658">
        <v>7</v>
      </c>
      <c r="AD30" s="608">
        <f>AB30/$AB$9*100%</f>
        <v>2.2402234636871503</v>
      </c>
      <c r="AE30" s="610"/>
      <c r="AF30" s="661">
        <v>240</v>
      </c>
    </row>
    <row r="31" spans="1:32" s="3" customFormat="1" ht="21.75" customHeight="1">
      <c r="A31" s="620"/>
      <c r="B31" s="623"/>
      <c r="C31" s="623"/>
      <c r="D31" s="623"/>
      <c r="E31" s="626"/>
      <c r="F31" s="638"/>
      <c r="G31" s="340" t="s">
        <v>14</v>
      </c>
      <c r="H31" s="9">
        <v>50</v>
      </c>
      <c r="I31" s="9">
        <v>50</v>
      </c>
      <c r="J31" s="9"/>
      <c r="K31" s="9"/>
      <c r="L31" s="9">
        <v>50</v>
      </c>
      <c r="M31" s="9">
        <v>5</v>
      </c>
      <c r="N31" s="9">
        <v>5</v>
      </c>
      <c r="O31" s="319"/>
      <c r="P31" s="319"/>
      <c r="Q31" s="319"/>
      <c r="R31" s="319"/>
      <c r="S31" s="319"/>
      <c r="T31" s="319"/>
      <c r="U31" s="319"/>
      <c r="V31" s="319"/>
      <c r="W31" s="338"/>
      <c r="X31" s="652"/>
      <c r="Y31" s="647"/>
      <c r="Z31" s="645"/>
      <c r="AA31" s="645"/>
      <c r="AB31" s="645"/>
      <c r="AC31" s="659"/>
      <c r="AD31" s="603"/>
      <c r="AE31" s="606"/>
      <c r="AF31" s="662"/>
    </row>
    <row r="32" spans="1:32" s="3" customFormat="1" ht="21.75" customHeight="1" thickBot="1">
      <c r="A32" s="621"/>
      <c r="B32" s="624"/>
      <c r="C32" s="624"/>
      <c r="D32" s="624"/>
      <c r="E32" s="627"/>
      <c r="F32" s="639"/>
      <c r="G32" s="341" t="s">
        <v>30</v>
      </c>
      <c r="H32" s="10"/>
      <c r="I32" s="10"/>
      <c r="J32" s="10"/>
      <c r="K32" s="10"/>
      <c r="L32" s="10"/>
      <c r="M32" s="10"/>
      <c r="N32" s="10"/>
      <c r="O32" s="320">
        <v>20</v>
      </c>
      <c r="P32" s="320">
        <v>5</v>
      </c>
      <c r="Q32" s="320">
        <v>5</v>
      </c>
      <c r="R32" s="320">
        <v>5</v>
      </c>
      <c r="S32" s="320">
        <v>50</v>
      </c>
      <c r="T32" s="320">
        <v>20</v>
      </c>
      <c r="U32" s="320">
        <v>20</v>
      </c>
      <c r="V32" s="320">
        <v>5</v>
      </c>
      <c r="W32" s="339">
        <v>5</v>
      </c>
      <c r="X32" s="653"/>
      <c r="Y32" s="648"/>
      <c r="Z32" s="650"/>
      <c r="AA32" s="650"/>
      <c r="AB32" s="650"/>
      <c r="AC32" s="660"/>
      <c r="AD32" s="609"/>
      <c r="AE32" s="611"/>
      <c r="AF32" s="663"/>
    </row>
    <row r="33" spans="1:35" ht="15">
      <c r="A33" s="167"/>
      <c r="B33" s="107"/>
      <c r="C33" s="122"/>
      <c r="D33" s="123"/>
      <c r="E33" s="124" t="s">
        <v>205</v>
      </c>
      <c r="F33" s="125">
        <v>73.84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</row>
    <row r="34" spans="1:35" ht="15">
      <c r="A34" s="167"/>
      <c r="B34" s="107"/>
      <c r="C34" s="122"/>
      <c r="D34" s="123"/>
      <c r="E34" s="124"/>
      <c r="F34" s="125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</row>
    <row r="35" spans="1:31" s="142" customFormat="1" ht="29.25" customHeight="1" outlineLevel="1">
      <c r="A35" s="130" t="s">
        <v>144</v>
      </c>
      <c r="B35" s="131"/>
      <c r="C35" s="132"/>
      <c r="D35" s="132"/>
      <c r="E35" s="133"/>
      <c r="F35" s="132"/>
      <c r="G35" s="126"/>
      <c r="H35" s="134"/>
      <c r="I35" s="135"/>
      <c r="J35" s="134"/>
      <c r="K35" s="135"/>
      <c r="L35" s="135"/>
      <c r="M35" s="135"/>
      <c r="N35" s="135"/>
      <c r="O35" s="135"/>
      <c r="P35" s="135"/>
      <c r="Q35" s="135"/>
      <c r="R35" s="136"/>
      <c r="S35" s="136"/>
      <c r="T35" s="137"/>
      <c r="U35" s="138"/>
      <c r="V35" s="135"/>
      <c r="W35" s="139"/>
      <c r="X35" s="136"/>
      <c r="Y35" s="136"/>
      <c r="Z35" s="136"/>
      <c r="AA35" s="136"/>
      <c r="AB35" s="135"/>
      <c r="AC35" s="140"/>
      <c r="AD35" s="141"/>
      <c r="AE35" s="143"/>
    </row>
    <row r="36" spans="1:31" s="142" customFormat="1" ht="29.25" customHeight="1" outlineLevel="1">
      <c r="A36" s="130" t="s">
        <v>145</v>
      </c>
      <c r="B36" s="145"/>
      <c r="D36" s="146"/>
      <c r="G36" s="113"/>
      <c r="H36" s="114"/>
      <c r="J36" s="114"/>
      <c r="R36" s="144"/>
      <c r="S36" s="144"/>
      <c r="T36" s="144"/>
      <c r="U36" s="141"/>
      <c r="W36" s="141"/>
      <c r="X36" s="144"/>
      <c r="Y36" s="144"/>
      <c r="Z36" s="144"/>
      <c r="AA36" s="144"/>
      <c r="AD36" s="141"/>
      <c r="AE36" s="143"/>
    </row>
    <row r="37" spans="1:27" s="3" customFormat="1" ht="21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s="3" customFormat="1" ht="21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s="3" customFormat="1" ht="13.5" customHeight="1">
      <c r="A39" s="7"/>
      <c r="B39" s="5"/>
      <c r="C39" s="5"/>
      <c r="D39" s="5"/>
      <c r="E39" s="7"/>
      <c r="F39" s="7"/>
      <c r="G39" s="5"/>
      <c r="H39" s="5"/>
      <c r="I39" s="5"/>
      <c r="J39" s="5"/>
      <c r="K39" s="5"/>
      <c r="L39" s="5"/>
      <c r="M39" s="8"/>
      <c r="N39" s="7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s="3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s="3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s="3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s="3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s="3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s="3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s="3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s="3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s="3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s="3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s="3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s="3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s="3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s="3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s="3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</sheetData>
  <sheetProtection sheet="1" objects="1" scenarios="1"/>
  <mergeCells count="141">
    <mergeCell ref="AC30:AC32"/>
    <mergeCell ref="AF30:AF32"/>
    <mergeCell ref="AB24:AB26"/>
    <mergeCell ref="AC24:AC26"/>
    <mergeCell ref="AF24:AF26"/>
    <mergeCell ref="X27:X29"/>
    <mergeCell ref="Y27:Y29"/>
    <mergeCell ref="Z27:Z29"/>
    <mergeCell ref="AA27:AA29"/>
    <mergeCell ref="AB27:AB29"/>
    <mergeCell ref="AC27:AC29"/>
    <mergeCell ref="AF27:AF29"/>
    <mergeCell ref="X24:X26"/>
    <mergeCell ref="Y24:Y26"/>
    <mergeCell ref="Z24:Z26"/>
    <mergeCell ref="AA24:AA26"/>
    <mergeCell ref="X30:X32"/>
    <mergeCell ref="Y30:Y32"/>
    <mergeCell ref="Z30:Z32"/>
    <mergeCell ref="AA30:AA32"/>
    <mergeCell ref="AB30:AB32"/>
    <mergeCell ref="A30:A32"/>
    <mergeCell ref="B30:B32"/>
    <mergeCell ref="C30:C32"/>
    <mergeCell ref="D30:D32"/>
    <mergeCell ref="E30:E32"/>
    <mergeCell ref="F24:F26"/>
    <mergeCell ref="A27:A29"/>
    <mergeCell ref="B27:B29"/>
    <mergeCell ref="C27:C29"/>
    <mergeCell ref="D27:D29"/>
    <mergeCell ref="E27:E29"/>
    <mergeCell ref="F27:F29"/>
    <mergeCell ref="A24:A26"/>
    <mergeCell ref="B24:B26"/>
    <mergeCell ref="C24:C26"/>
    <mergeCell ref="D24:D26"/>
    <mergeCell ref="E24:E26"/>
    <mergeCell ref="F30:F32"/>
    <mergeCell ref="A1:AF1"/>
    <mergeCell ref="A2:AF2"/>
    <mergeCell ref="A3:AF3"/>
    <mergeCell ref="A5:AF5"/>
    <mergeCell ref="Z7:Z8"/>
    <mergeCell ref="AB18:AB20"/>
    <mergeCell ref="AC18:AC20"/>
    <mergeCell ref="AF18:AF20"/>
    <mergeCell ref="AB9:AB11"/>
    <mergeCell ref="AC9:AC11"/>
    <mergeCell ref="AF9:AF11"/>
    <mergeCell ref="AB7:AB8"/>
    <mergeCell ref="AC7:AC8"/>
    <mergeCell ref="AF7:AF8"/>
    <mergeCell ref="AB15:AB17"/>
    <mergeCell ref="Y7:Y8"/>
    <mergeCell ref="AA7:AA8"/>
    <mergeCell ref="Z15:Z17"/>
    <mergeCell ref="Z9:Z11"/>
    <mergeCell ref="Y15:Y17"/>
    <mergeCell ref="AA15:AA17"/>
    <mergeCell ref="Y9:Y11"/>
    <mergeCell ref="Z18:Z20"/>
    <mergeCell ref="AB21:AB23"/>
    <mergeCell ref="AC21:AC23"/>
    <mergeCell ref="AF21:AF23"/>
    <mergeCell ref="AC15:AC17"/>
    <mergeCell ref="AF15:AF17"/>
    <mergeCell ref="Y21:Y23"/>
    <mergeCell ref="AA21:AA23"/>
    <mergeCell ref="X18:X20"/>
    <mergeCell ref="Y18:Y20"/>
    <mergeCell ref="AA18:AA20"/>
    <mergeCell ref="X15:X17"/>
    <mergeCell ref="X21:X23"/>
    <mergeCell ref="AB12:AB14"/>
    <mergeCell ref="AC12:AC14"/>
    <mergeCell ref="AF12:AF14"/>
    <mergeCell ref="A12:A14"/>
    <mergeCell ref="B12:B14"/>
    <mergeCell ref="C12:C14"/>
    <mergeCell ref="D12:D14"/>
    <mergeCell ref="E12:E14"/>
    <mergeCell ref="F12:F14"/>
    <mergeCell ref="AA9:AA11"/>
    <mergeCell ref="Y12:Y14"/>
    <mergeCell ref="Z12:Z14"/>
    <mergeCell ref="X12:X14"/>
    <mergeCell ref="F18:F20"/>
    <mergeCell ref="A21:A23"/>
    <mergeCell ref="B21:B23"/>
    <mergeCell ref="C21:C23"/>
    <mergeCell ref="D21:D23"/>
    <mergeCell ref="E21:E23"/>
    <mergeCell ref="F21:F23"/>
    <mergeCell ref="A18:A20"/>
    <mergeCell ref="B18:B20"/>
    <mergeCell ref="C18:C20"/>
    <mergeCell ref="D18:D20"/>
    <mergeCell ref="E18:E20"/>
    <mergeCell ref="F15:F17"/>
    <mergeCell ref="A15:A17"/>
    <mergeCell ref="B15:B17"/>
    <mergeCell ref="C15:C17"/>
    <mergeCell ref="D15:D17"/>
    <mergeCell ref="E15:E17"/>
    <mergeCell ref="AA12:AA14"/>
    <mergeCell ref="Z21:Z23"/>
    <mergeCell ref="X7:X8"/>
    <mergeCell ref="H7:W7"/>
    <mergeCell ref="A9:A11"/>
    <mergeCell ref="B9:B11"/>
    <mergeCell ref="C9:C11"/>
    <mergeCell ref="D9:D11"/>
    <mergeCell ref="E9:E11"/>
    <mergeCell ref="X9:X11"/>
    <mergeCell ref="D7:D8"/>
    <mergeCell ref="E7:E8"/>
    <mergeCell ref="G7:G8"/>
    <mergeCell ref="A7:A8"/>
    <mergeCell ref="F9:F11"/>
    <mergeCell ref="B7:B8"/>
    <mergeCell ref="C7:C8"/>
    <mergeCell ref="F7:F8"/>
    <mergeCell ref="AD21:AD23"/>
    <mergeCell ref="AE21:AE23"/>
    <mergeCell ref="AD24:AD26"/>
    <mergeCell ref="AE24:AE26"/>
    <mergeCell ref="AD27:AD29"/>
    <mergeCell ref="AE27:AE29"/>
    <mergeCell ref="AD30:AD32"/>
    <mergeCell ref="AE30:AE32"/>
    <mergeCell ref="AD7:AD8"/>
    <mergeCell ref="AE7:AE8"/>
    <mergeCell ref="AD9:AD11"/>
    <mergeCell ref="AE9:AE11"/>
    <mergeCell ref="AD12:AD14"/>
    <mergeCell ref="AE12:AE14"/>
    <mergeCell ref="AD15:AD17"/>
    <mergeCell ref="AE15:AE17"/>
    <mergeCell ref="AD18:AD20"/>
    <mergeCell ref="AE18:AE20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admin</cp:lastModifiedBy>
  <cp:lastPrinted>2012-04-26T22:01:17Z</cp:lastPrinted>
  <dcterms:created xsi:type="dcterms:W3CDTF">2012-04-21T13:56:36Z</dcterms:created>
  <dcterms:modified xsi:type="dcterms:W3CDTF">2012-04-27T13:07:31Z</dcterms:modified>
  <cp:category/>
  <cp:version/>
  <cp:contentType/>
  <cp:contentStatus/>
</cp:coreProperties>
</file>