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5955" activeTab="0"/>
  </bookViews>
  <sheets>
    <sheet name="регионы" sheetId="1" r:id="rId1"/>
    <sheet name="регионы-участие-места" sheetId="2" r:id="rId2"/>
    <sheet name="рег. провед." sheetId="3" r:id="rId3"/>
  </sheets>
  <externalReferences>
    <externalReference r:id="rId6"/>
  </externalReferences>
  <definedNames>
    <definedName name="lich">'[1]личка'!$EA$6,'[1]личка'!$DW$6,'[1]личка'!$DS$6,'[1]личка'!$DH$6,'[1]личка'!$DD$6,'[1]личка'!$CZ$6,'[1]личка'!$CO$6,'[1]личка'!$CK$6,'[1]личка'!$CG$6,'[1]личка'!$BV$6,'[1]личка'!$BR$6,'[1]личка'!$BN$6,'[1]личка'!$BC$6,'[1]личка'!$AY$6,'[1]личка'!$AU$6,'[1]личка'!$AQ$6,'[1]личка'!$AM$6,'[1]личка'!$AB$6,'[1]личка'!$X$6,'[1]личка'!$T$6,'[1]личка'!$P$6,'[1]личка'!$H$6</definedName>
    <definedName name="_xlnm.Print_Area" localSheetId="2">'рег. провед.'!$A$1:$Q$19</definedName>
    <definedName name="_xlnm.Print_Area" localSheetId="0">'регионы'!$A$1:$BR$22</definedName>
    <definedName name="_xlnm.Print_Area" localSheetId="1">'регионы-участие-места'!$A$1:$AR$37</definedName>
  </definedNames>
  <calcPr fullCalcOnLoad="1"/>
</workbook>
</file>

<file path=xl/sharedStrings.xml><?xml version="1.0" encoding="utf-8"?>
<sst xmlns="http://schemas.openxmlformats.org/spreadsheetml/2006/main" count="229" uniqueCount="96">
  <si>
    <t>Елец</t>
  </si>
  <si>
    <t>Сокол</t>
  </si>
  <si>
    <t>Москва</t>
  </si>
  <si>
    <t>Белгород</t>
  </si>
  <si>
    <t>Майкоп</t>
  </si>
  <si>
    <t>Чайковский</t>
  </si>
  <si>
    <t>Ижевск</t>
  </si>
  <si>
    <t>Тула</t>
  </si>
  <si>
    <t>№ п/п</t>
  </si>
  <si>
    <t>Регион</t>
  </si>
  <si>
    <t>1 место</t>
  </si>
  <si>
    <t xml:space="preserve">2 место </t>
  </si>
  <si>
    <t>3 место</t>
  </si>
  <si>
    <t>Золото</t>
  </si>
  <si>
    <t>Серебро</t>
  </si>
  <si>
    <t>Бронза</t>
  </si>
  <si>
    <t>всего</t>
  </si>
  <si>
    <t>Ростовская область</t>
  </si>
  <si>
    <t>Пермский край</t>
  </si>
  <si>
    <t>Кемеровская область</t>
  </si>
  <si>
    <t>Ставропольский край</t>
  </si>
  <si>
    <t>Вологодская область</t>
  </si>
  <si>
    <t>Белгородская область</t>
  </si>
  <si>
    <t>Санкт-Петербург</t>
  </si>
  <si>
    <t>Липецкая область</t>
  </si>
  <si>
    <t>Регион/кол-во команд</t>
  </si>
  <si>
    <t>Новокузнецк</t>
  </si>
  <si>
    <t>Уфа</t>
  </si>
  <si>
    <t>кол-во участий</t>
  </si>
  <si>
    <t>Сумма мест</t>
  </si>
  <si>
    <t>Среднее место</t>
  </si>
  <si>
    <t>1 места</t>
  </si>
  <si>
    <t>2 места</t>
  </si>
  <si>
    <t>3 места</t>
  </si>
  <si>
    <t>Призовые места</t>
  </si>
  <si>
    <t>ХМАО-Югра</t>
  </si>
  <si>
    <t>Адыгея</t>
  </si>
  <si>
    <t>Татарстан</t>
  </si>
  <si>
    <t>Удмуртия</t>
  </si>
  <si>
    <t>Пензенская область</t>
  </si>
  <si>
    <t>Тюменская обл.</t>
  </si>
  <si>
    <t>Калужская обл.</t>
  </si>
  <si>
    <t>Краснодарский край</t>
  </si>
  <si>
    <t>Красноярский край</t>
  </si>
  <si>
    <t>кол-во стартов</t>
  </si>
  <si>
    <t>прим.</t>
  </si>
  <si>
    <t>Город</t>
  </si>
  <si>
    <t>Фед. Округ</t>
  </si>
  <si>
    <t>Центральный</t>
  </si>
  <si>
    <t>Южный</t>
  </si>
  <si>
    <t>Северо-Западный</t>
  </si>
  <si>
    <t>Приволжский</t>
  </si>
  <si>
    <t>Сибирский</t>
  </si>
  <si>
    <t>Кисловодск</t>
  </si>
  <si>
    <t>Северо-Кавказский</t>
  </si>
  <si>
    <t>Тульская область</t>
  </si>
  <si>
    <t>Республика Башкартостан</t>
  </si>
  <si>
    <t>Белгород-2010</t>
  </si>
  <si>
    <t>Белгород-2011</t>
  </si>
  <si>
    <t>3 класс</t>
  </si>
  <si>
    <t>4 класс</t>
  </si>
  <si>
    <t>3 кл</t>
  </si>
  <si>
    <t xml:space="preserve">3 кл, 14-15 </t>
  </si>
  <si>
    <t>3 кл, 16-18</t>
  </si>
  <si>
    <t>4 кл</t>
  </si>
  <si>
    <t>Иркутская область</t>
  </si>
  <si>
    <t>Бел-город</t>
  </si>
  <si>
    <t>Респ. Адыгея</t>
  </si>
  <si>
    <t>Респ. Башкартостан</t>
  </si>
  <si>
    <t>3 кл, 14-15</t>
  </si>
  <si>
    <t>медали</t>
  </si>
  <si>
    <t>Регионы выигрывавшие медали на отдельных дистанциях 
Всероссийских соревнований по спортивному туризму в залах (юношеские возрастные группы)   в 2010-2014 годах.</t>
  </si>
  <si>
    <t xml:space="preserve"> 2010-2014</t>
  </si>
  <si>
    <t>Губкин, Белгородская обл.</t>
  </si>
  <si>
    <t>Тольятти, Самарская обл</t>
  </si>
  <si>
    <t>Чайковский, Пермский край</t>
  </si>
  <si>
    <t>Тольятти</t>
  </si>
  <si>
    <t>Губкин 
(Белг. Обл.)</t>
  </si>
  <si>
    <t>Марий Эл</t>
  </si>
  <si>
    <t>Места регионов в регональном зачете  Всероссийских соревнований по спортивному туризму в залах (юношеские возрастные группы)   в 2010-2014 годах.</t>
  </si>
  <si>
    <t>2010-2014</t>
  </si>
  <si>
    <t>Самарская область</t>
  </si>
  <si>
    <t>Белгород (Губкин-13,14)</t>
  </si>
  <si>
    <t>Саратовская область</t>
  </si>
  <si>
    <t>Места проведения Всероссийских соревнований по спортивному туризму в залах (юношеские возрастные группы)   в 2010-2014 годах.</t>
  </si>
  <si>
    <t>Волгорадская область</t>
  </si>
  <si>
    <t>Год/номер этапа</t>
  </si>
  <si>
    <t>Всего стартов за год:</t>
  </si>
  <si>
    <t>Республика Башкортостан</t>
  </si>
  <si>
    <t>Московская область</t>
  </si>
  <si>
    <t>Брянская область</t>
  </si>
  <si>
    <t xml:space="preserve">Самарская область </t>
  </si>
  <si>
    <t>Волгоградская область</t>
  </si>
  <si>
    <t>Воронежская область</t>
  </si>
  <si>
    <t>Ульяновская область</t>
  </si>
  <si>
    <t>Челябинская область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</si>
</sst>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Fill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 textRotation="90" wrapText="1"/>
    </xf>
    <xf numFmtId="0" fontId="5" fillId="0" borderId="27" xfId="0" applyFont="1" applyBorder="1" applyAlignment="1">
      <alignment horizontal="center" textRotation="90" wrapText="1"/>
    </xf>
    <xf numFmtId="0" fontId="0" fillId="0" borderId="28" xfId="0" applyBorder="1" applyAlignment="1">
      <alignment horizontal="center" textRotation="90" wrapText="1"/>
    </xf>
    <xf numFmtId="0" fontId="0" fillId="0" borderId="30" xfId="0" applyBorder="1" applyAlignment="1">
      <alignment horizontal="center" textRotation="90" wrapText="1"/>
    </xf>
    <xf numFmtId="0" fontId="0" fillId="0" borderId="31" xfId="0" applyBorder="1" applyAlignment="1">
      <alignment textRotation="90" wrapText="1"/>
    </xf>
    <xf numFmtId="0" fontId="0" fillId="0" borderId="0" xfId="0" applyAlignment="1">
      <alignment textRotation="90" wrapText="1"/>
    </xf>
    <xf numFmtId="0" fontId="2" fillId="0" borderId="9" xfId="0" applyFont="1" applyFill="1" applyBorder="1" applyAlignment="1">
      <alignment vertical="center" wrapText="1"/>
    </xf>
    <xf numFmtId="0" fontId="0" fillId="0" borderId="32" xfId="0" applyBorder="1" applyAlignment="1">
      <alignment/>
    </xf>
    <xf numFmtId="0" fontId="6" fillId="0" borderId="7" xfId="0" applyFont="1" applyBorder="1" applyAlignment="1">
      <alignment/>
    </xf>
    <xf numFmtId="2" fontId="6" fillId="0" borderId="7" xfId="0" applyNumberFormat="1" applyFont="1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textRotation="90" wrapText="1"/>
    </xf>
    <xf numFmtId="0" fontId="0" fillId="0" borderId="41" xfId="0" applyBorder="1" applyAlignment="1">
      <alignment textRotation="90" wrapText="1"/>
    </xf>
    <xf numFmtId="0" fontId="0" fillId="0" borderId="42" xfId="0" applyBorder="1" applyAlignment="1">
      <alignment textRotation="90" wrapText="1"/>
    </xf>
    <xf numFmtId="0" fontId="0" fillId="0" borderId="43" xfId="0" applyBorder="1" applyAlignment="1">
      <alignment textRotation="90" wrapText="1"/>
    </xf>
    <xf numFmtId="0" fontId="0" fillId="0" borderId="44" xfId="0" applyBorder="1" applyAlignment="1">
      <alignment textRotation="90" wrapText="1"/>
    </xf>
    <xf numFmtId="0" fontId="0" fillId="0" borderId="45" xfId="0" applyBorder="1" applyAlignment="1">
      <alignment/>
    </xf>
    <xf numFmtId="0" fontId="2" fillId="0" borderId="4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21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0" fillId="0" borderId="27" xfId="0" applyFill="1" applyBorder="1" applyAlignment="1">
      <alignment/>
    </xf>
    <xf numFmtId="0" fontId="2" fillId="0" borderId="27" xfId="0" applyFont="1" applyFill="1" applyBorder="1" applyAlignment="1">
      <alignment vertical="center" wrapText="1"/>
    </xf>
    <xf numFmtId="0" fontId="0" fillId="0" borderId="49" xfId="0" applyBorder="1" applyAlignment="1">
      <alignment/>
    </xf>
    <xf numFmtId="0" fontId="0" fillId="0" borderId="23" xfId="0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textRotation="90" wrapText="1"/>
    </xf>
    <xf numFmtId="0" fontId="0" fillId="0" borderId="48" xfId="0" applyBorder="1" applyAlignment="1">
      <alignment horizontal="center" textRotation="90" wrapText="1"/>
    </xf>
    <xf numFmtId="0" fontId="2" fillId="0" borderId="33" xfId="0" applyFont="1" applyFill="1" applyBorder="1" applyAlignment="1">
      <alignment wrapText="1"/>
    </xf>
    <xf numFmtId="0" fontId="0" fillId="0" borderId="51" xfId="0" applyBorder="1" applyAlignment="1">
      <alignment/>
    </xf>
    <xf numFmtId="0" fontId="0" fillId="0" borderId="48" xfId="0" applyBorder="1" applyAlignment="1">
      <alignment/>
    </xf>
    <xf numFmtId="0" fontId="0" fillId="0" borderId="52" xfId="0" applyBorder="1" applyAlignment="1">
      <alignment/>
    </xf>
    <xf numFmtId="0" fontId="0" fillId="0" borderId="46" xfId="0" applyBorder="1" applyAlignment="1">
      <alignment/>
    </xf>
    <xf numFmtId="0" fontId="2" fillId="0" borderId="53" xfId="0" applyFont="1" applyFill="1" applyBorder="1" applyAlignment="1">
      <alignment vertical="center" wrapText="1"/>
    </xf>
    <xf numFmtId="0" fontId="0" fillId="0" borderId="54" xfId="0" applyBorder="1" applyAlignment="1">
      <alignment horizontal="center" textRotation="90" wrapText="1"/>
    </xf>
    <xf numFmtId="0" fontId="0" fillId="0" borderId="55" xfId="0" applyBorder="1" applyAlignment="1">
      <alignment horizontal="center" textRotation="90" wrapText="1"/>
    </xf>
    <xf numFmtId="0" fontId="0" fillId="0" borderId="42" xfId="0" applyBorder="1" applyAlignment="1">
      <alignment horizontal="center" textRotation="90" wrapText="1"/>
    </xf>
    <xf numFmtId="0" fontId="0" fillId="0" borderId="40" xfId="0" applyBorder="1" applyAlignment="1">
      <alignment horizontal="center" textRotation="90" wrapText="1"/>
    </xf>
    <xf numFmtId="0" fontId="0" fillId="0" borderId="56" xfId="0" applyBorder="1" applyAlignment="1">
      <alignment horizontal="center" textRotation="90" wrapText="1"/>
    </xf>
    <xf numFmtId="0" fontId="0" fillId="0" borderId="5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0" xfId="0" applyFont="1" applyBorder="1" applyAlignment="1">
      <alignment horizontal="center" textRotation="90" wrapText="1"/>
    </xf>
    <xf numFmtId="0" fontId="2" fillId="0" borderId="20" xfId="0" applyFont="1" applyFill="1" applyBorder="1" applyAlignment="1">
      <alignment wrapText="1"/>
    </xf>
    <xf numFmtId="0" fontId="0" fillId="0" borderId="55" xfId="0" applyBorder="1" applyAlignment="1">
      <alignment textRotation="90" wrapText="1"/>
    </xf>
    <xf numFmtId="0" fontId="2" fillId="0" borderId="5" xfId="0" applyFont="1" applyFill="1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38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57" xfId="0" applyBorder="1" applyAlignment="1">
      <alignment horizontal="center" textRotation="90" wrapText="1"/>
    </xf>
    <xf numFmtId="0" fontId="0" fillId="0" borderId="5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2" fillId="0" borderId="60" xfId="0" applyFont="1" applyFill="1" applyBorder="1" applyAlignment="1">
      <alignment vertical="center" wrapText="1"/>
    </xf>
    <xf numFmtId="0" fontId="0" fillId="0" borderId="61" xfId="0" applyBorder="1" applyAlignment="1">
      <alignment wrapText="1"/>
    </xf>
    <xf numFmtId="0" fontId="0" fillId="0" borderId="26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26" xfId="0" applyFill="1" applyBorder="1" applyAlignment="1">
      <alignment horizontal="center" textRotation="90"/>
    </xf>
    <xf numFmtId="0" fontId="0" fillId="0" borderId="62" xfId="0" applyFill="1" applyBorder="1" applyAlignment="1">
      <alignment horizontal="center" textRotation="90"/>
    </xf>
    <xf numFmtId="0" fontId="0" fillId="0" borderId="28" xfId="0" applyFill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36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3" xfId="0" applyFill="1" applyBorder="1" applyAlignment="1">
      <alignment horizontal="center" textRotation="90"/>
    </xf>
    <xf numFmtId="0" fontId="0" fillId="0" borderId="53" xfId="0" applyFill="1" applyBorder="1" applyAlignment="1">
      <alignment horizontal="center" textRotation="90"/>
    </xf>
    <xf numFmtId="0" fontId="0" fillId="0" borderId="27" xfId="0" applyFill="1" applyBorder="1" applyAlignment="1">
      <alignment horizontal="center" textRotation="90"/>
    </xf>
    <xf numFmtId="0" fontId="0" fillId="0" borderId="6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60" xfId="0" applyFill="1" applyBorder="1" applyAlignment="1">
      <alignment horizontal="center" textRotation="90"/>
    </xf>
    <xf numFmtId="0" fontId="0" fillId="0" borderId="4" xfId="0" applyFill="1" applyBorder="1" applyAlignment="1">
      <alignment horizontal="center" textRotation="90"/>
    </xf>
    <xf numFmtId="0" fontId="0" fillId="0" borderId="64" xfId="0" applyFill="1" applyBorder="1" applyAlignment="1">
      <alignment horizontal="center" textRotation="90"/>
    </xf>
    <xf numFmtId="0" fontId="5" fillId="0" borderId="40" xfId="0" applyFont="1" applyBorder="1" applyAlignment="1">
      <alignment horizontal="center" textRotation="90" wrapText="1"/>
    </xf>
    <xf numFmtId="16" fontId="0" fillId="0" borderId="65" xfId="0" applyNumberFormat="1" applyBorder="1" applyAlignment="1">
      <alignment horizontal="center"/>
    </xf>
    <xf numFmtId="0" fontId="0" fillId="0" borderId="43" xfId="0" applyBorder="1" applyAlignment="1">
      <alignment horizontal="center" textRotation="90" wrapText="1"/>
    </xf>
    <xf numFmtId="0" fontId="0" fillId="0" borderId="66" xfId="0" applyBorder="1" applyAlignment="1">
      <alignment textRotation="90" wrapText="1"/>
    </xf>
    <xf numFmtId="0" fontId="0" fillId="0" borderId="31" xfId="0" applyBorder="1" applyAlignment="1">
      <alignment horizontal="center" textRotation="90" wrapText="1"/>
    </xf>
    <xf numFmtId="0" fontId="0" fillId="0" borderId="66" xfId="0" applyBorder="1" applyAlignment="1">
      <alignment horizontal="center" textRotation="90" wrapText="1"/>
    </xf>
    <xf numFmtId="0" fontId="0" fillId="2" borderId="11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49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2" fontId="6" fillId="2" borderId="7" xfId="0" applyNumberFormat="1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0" borderId="15" xfId="0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/>
    </xf>
    <xf numFmtId="0" fontId="2" fillId="0" borderId="8" xfId="0" applyFont="1" applyFill="1" applyBorder="1" applyAlignment="1">
      <alignment wrapText="1"/>
    </xf>
    <xf numFmtId="0" fontId="0" fillId="0" borderId="55" xfId="0" applyBorder="1" applyAlignment="1">
      <alignment/>
    </xf>
    <xf numFmtId="0" fontId="0" fillId="0" borderId="56" xfId="0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" fillId="0" borderId="41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62" xfId="0" applyBorder="1" applyAlignment="1">
      <alignment wrapText="1"/>
    </xf>
    <xf numFmtId="0" fontId="2" fillId="0" borderId="6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2" fontId="6" fillId="0" borderId="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2" borderId="55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45" xfId="0" applyFill="1" applyBorder="1" applyAlignment="1">
      <alignment/>
    </xf>
    <xf numFmtId="0" fontId="6" fillId="2" borderId="64" xfId="0" applyFont="1" applyFill="1" applyBorder="1" applyAlignment="1">
      <alignment/>
    </xf>
    <xf numFmtId="0" fontId="6" fillId="2" borderId="67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2" fontId="6" fillId="2" borderId="67" xfId="0" applyNumberFormat="1" applyFont="1" applyFill="1" applyBorder="1" applyAlignment="1">
      <alignment/>
    </xf>
    <xf numFmtId="0" fontId="0" fillId="2" borderId="68" xfId="0" applyFill="1" applyBorder="1" applyAlignment="1">
      <alignment/>
    </xf>
    <xf numFmtId="0" fontId="2" fillId="0" borderId="5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0" fillId="2" borderId="66" xfId="0" applyFill="1" applyBorder="1" applyAlignment="1">
      <alignment/>
    </xf>
    <xf numFmtId="0" fontId="0" fillId="0" borderId="35" xfId="0" applyBorder="1" applyAlignment="1">
      <alignment wrapText="1"/>
    </xf>
    <xf numFmtId="0" fontId="0" fillId="0" borderId="25" xfId="0" applyFill="1" applyBorder="1" applyAlignment="1">
      <alignment horizontal="center" textRotation="90"/>
    </xf>
    <xf numFmtId="0" fontId="0" fillId="2" borderId="15" xfId="0" applyFill="1" applyBorder="1" applyAlignment="1">
      <alignment/>
    </xf>
    <xf numFmtId="0" fontId="2" fillId="2" borderId="40" xfId="0" applyFont="1" applyFill="1" applyBorder="1" applyAlignment="1">
      <alignment vertical="center" wrapText="1"/>
    </xf>
    <xf numFmtId="0" fontId="0" fillId="2" borderId="56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3" xfId="0" applyFill="1" applyBorder="1" applyAlignment="1">
      <alignment/>
    </xf>
    <xf numFmtId="0" fontId="6" fillId="2" borderId="55" xfId="0" applyFont="1" applyFill="1" applyBorder="1" applyAlignment="1">
      <alignment/>
    </xf>
    <xf numFmtId="0" fontId="6" fillId="2" borderId="40" xfId="0" applyFont="1" applyFill="1" applyBorder="1" applyAlignment="1">
      <alignment/>
    </xf>
    <xf numFmtId="0" fontId="6" fillId="2" borderId="41" xfId="0" applyFont="1" applyFill="1" applyBorder="1" applyAlignment="1">
      <alignment/>
    </xf>
    <xf numFmtId="0" fontId="0" fillId="0" borderId="63" xfId="0" applyBorder="1" applyAlignment="1">
      <alignment horizontal="center" textRotation="90"/>
    </xf>
    <xf numFmtId="0" fontId="2" fillId="2" borderId="16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58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16" fontId="0" fillId="0" borderId="2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64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0" fillId="0" borderId="53" xfId="0" applyBorder="1" applyAlignment="1">
      <alignment/>
    </xf>
    <xf numFmtId="0" fontId="6" fillId="0" borderId="64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36" xfId="0" applyFont="1" applyBorder="1" applyAlignment="1">
      <alignment/>
    </xf>
    <xf numFmtId="0" fontId="0" fillId="0" borderId="68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0" fillId="0" borderId="0" xfId="0" applyBorder="1" applyAlignment="1">
      <alignment horizontal="center" textRotation="90" wrapText="1"/>
    </xf>
    <xf numFmtId="0" fontId="0" fillId="0" borderId="52" xfId="0" applyBorder="1" applyAlignment="1">
      <alignment horizontal="center" textRotation="90" wrapText="1"/>
    </xf>
    <xf numFmtId="0" fontId="0" fillId="0" borderId="51" xfId="0" applyBorder="1" applyAlignment="1">
      <alignment horizontal="center" wrapText="1"/>
    </xf>
    <xf numFmtId="0" fontId="0" fillId="0" borderId="34" xfId="0" applyBorder="1" applyAlignment="1">
      <alignment horizontal="center" textRotation="90" wrapText="1"/>
    </xf>
    <xf numFmtId="0" fontId="0" fillId="0" borderId="35" xfId="0" applyBorder="1" applyAlignment="1">
      <alignment horizontal="center" textRotation="90" wrapText="1"/>
    </xf>
    <xf numFmtId="0" fontId="0" fillId="0" borderId="35" xfId="0" applyBorder="1" applyAlignment="1">
      <alignment textRotation="90" wrapText="1"/>
    </xf>
    <xf numFmtId="0" fontId="2" fillId="2" borderId="54" xfId="0" applyFont="1" applyFill="1" applyBorder="1" applyAlignment="1">
      <alignment vertical="center" wrapText="1"/>
    </xf>
    <xf numFmtId="0" fontId="6" fillId="2" borderId="56" xfId="0" applyFont="1" applyFill="1" applyBorder="1" applyAlignment="1">
      <alignment/>
    </xf>
    <xf numFmtId="0" fontId="6" fillId="2" borderId="43" xfId="0" applyFont="1" applyFill="1" applyBorder="1" applyAlignment="1">
      <alignment/>
    </xf>
    <xf numFmtId="0" fontId="6" fillId="2" borderId="66" xfId="0" applyFont="1" applyFill="1" applyBorder="1" applyAlignment="1">
      <alignment/>
    </xf>
    <xf numFmtId="2" fontId="6" fillId="2" borderId="56" xfId="0" applyNumberFormat="1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5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71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1" xfId="0" applyBorder="1" applyAlignment="1">
      <alignment/>
    </xf>
    <xf numFmtId="16" fontId="0" fillId="0" borderId="37" xfId="0" applyNumberFormat="1" applyBorder="1" applyAlignment="1">
      <alignment horizontal="center"/>
    </xf>
    <xf numFmtId="16" fontId="0" fillId="0" borderId="38" xfId="0" applyNumberFormat="1" applyBorder="1" applyAlignment="1">
      <alignment horizontal="center"/>
    </xf>
    <xf numFmtId="16" fontId="0" fillId="0" borderId="39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63" xfId="0" applyBorder="1" applyAlignment="1">
      <alignment horizontal="center" textRotation="90" wrapText="1"/>
    </xf>
    <xf numFmtId="0" fontId="0" fillId="0" borderId="61" xfId="0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0" fillId="0" borderId="29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53" xfId="0" applyBorder="1" applyAlignment="1">
      <alignment horizontal="center" textRotation="90" wrapText="1"/>
    </xf>
    <xf numFmtId="0" fontId="0" fillId="0" borderId="73" xfId="0" applyBorder="1" applyAlignment="1">
      <alignment horizontal="center" textRotation="90" wrapText="1"/>
    </xf>
    <xf numFmtId="0" fontId="5" fillId="0" borderId="53" xfId="0" applyFont="1" applyBorder="1" applyAlignment="1">
      <alignment horizontal="center" textRotation="90" wrapText="1"/>
    </xf>
    <xf numFmtId="0" fontId="5" fillId="0" borderId="24" xfId="0" applyFont="1" applyBorder="1" applyAlignment="1">
      <alignment horizontal="center" textRotation="90" wrapText="1"/>
    </xf>
    <xf numFmtId="0" fontId="2" fillId="0" borderId="2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wrapText="1"/>
    </xf>
    <xf numFmtId="0" fontId="0" fillId="0" borderId="5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5;&#1044;&#1040;&#1051;&#1048;-&#1079;&#1072;&#1083;&#1099;-24_01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чка"/>
      <sheetName val="личка-личка"/>
      <sheetName val="личка-св"/>
      <sheetName val="личка-гр"/>
      <sheetName val="регионы"/>
      <sheetName val="регионы -группа"/>
      <sheetName val="регионы - места"/>
      <sheetName val="рег. провед."/>
      <sheetName val="Лист2"/>
      <sheetName val="Лист3"/>
    </sheetNames>
    <sheetDataSet>
      <sheetData sheetId="0">
        <row r="6">
          <cell r="P6">
            <v>3</v>
          </cell>
          <cell r="AM6">
            <v>1</v>
          </cell>
          <cell r="AU6">
            <v>1</v>
          </cell>
          <cell r="BC6">
            <v>3</v>
          </cell>
          <cell r="BN6">
            <v>1</v>
          </cell>
          <cell r="BR6">
            <v>1</v>
          </cell>
          <cell r="BV6">
            <v>1</v>
          </cell>
          <cell r="CK6">
            <v>1</v>
          </cell>
          <cell r="CO6">
            <v>2</v>
          </cell>
          <cell r="CZ6">
            <v>2</v>
          </cell>
          <cell r="DD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1"/>
  <sheetViews>
    <sheetView tabSelected="1" zoomScaleSheetLayoutView="100" workbookViewId="0" topLeftCell="A1">
      <pane xSplit="2" ySplit="6" topLeftCell="C7" activePane="bottomRight" state="frozen"/>
      <selection pane="topLeft" activeCell="R9" sqref="R9"/>
      <selection pane="topRight" activeCell="R9" sqref="R9"/>
      <selection pane="bottomLeft" activeCell="R9" sqref="R9"/>
      <selection pane="bottomRight" activeCell="A22" sqref="A22"/>
    </sheetView>
  </sheetViews>
  <sheetFormatPr defaultColWidth="9.00390625" defaultRowHeight="12.75" outlineLevelCol="1"/>
  <cols>
    <col min="1" max="1" width="3.375" style="0" customWidth="1"/>
    <col min="2" max="2" width="21.00390625" style="0" customWidth="1"/>
    <col min="3" max="8" width="2.625" style="0" customWidth="1" outlineLevel="1"/>
    <col min="9" max="11" width="2.625" style="0" customWidth="1"/>
    <col min="12" max="14" width="2.625" style="0" customWidth="1" outlineLevel="1"/>
    <col min="15" max="17" width="2.625" style="0" customWidth="1"/>
    <col min="18" max="23" width="2.75390625" style="0" customWidth="1" outlineLevel="1"/>
    <col min="24" max="26" width="3.00390625" style="0" hidden="1" customWidth="1" outlineLevel="1"/>
    <col min="27" max="27" width="3.00390625" style="0" customWidth="1" collapsed="1"/>
    <col min="28" max="29" width="3.00390625" style="0" customWidth="1"/>
    <col min="30" max="47" width="2.625" style="0" customWidth="1" outlineLevel="1"/>
    <col min="48" max="50" width="3.00390625" style="0" customWidth="1"/>
    <col min="51" max="62" width="2.625" style="0" customWidth="1" outlineLevel="1"/>
    <col min="63" max="65" width="2.875" style="0" customWidth="1"/>
    <col min="66" max="66" width="1.37890625" style="0" customWidth="1"/>
    <col min="67" max="67" width="3.00390625" style="0" customWidth="1" collapsed="1"/>
    <col min="68" max="69" width="3.00390625" style="0" customWidth="1"/>
    <col min="70" max="70" width="3.75390625" style="0" customWidth="1"/>
  </cols>
  <sheetData>
    <row r="1" spans="1:70" ht="26.25" customHeight="1">
      <c r="A1" s="268" t="s">
        <v>71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</row>
    <row r="2" ht="13.5" thickBot="1"/>
    <row r="3" spans="1:70" ht="13.5" thickBot="1">
      <c r="A3" s="61"/>
      <c r="B3" s="62"/>
      <c r="C3" s="272">
        <v>2010</v>
      </c>
      <c r="D3" s="273"/>
      <c r="E3" s="273"/>
      <c r="F3" s="273"/>
      <c r="G3" s="273"/>
      <c r="H3" s="273"/>
      <c r="I3" s="273"/>
      <c r="J3" s="273"/>
      <c r="K3" s="274"/>
      <c r="L3" s="260">
        <v>2011</v>
      </c>
      <c r="M3" s="260"/>
      <c r="N3" s="260"/>
      <c r="O3" s="260"/>
      <c r="P3" s="260"/>
      <c r="Q3" s="261"/>
      <c r="R3" s="272">
        <v>2012</v>
      </c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4"/>
      <c r="AD3" s="272">
        <v>2013</v>
      </c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4"/>
      <c r="AY3" s="272">
        <v>2014</v>
      </c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4"/>
      <c r="BN3" s="1"/>
      <c r="BO3" s="225" t="s">
        <v>72</v>
      </c>
      <c r="BP3" s="226"/>
      <c r="BQ3" s="226"/>
      <c r="BR3" s="130"/>
    </row>
    <row r="4" spans="1:70" s="5" customFormat="1" ht="27.75" customHeight="1">
      <c r="A4" s="2"/>
      <c r="B4" s="3"/>
      <c r="C4" s="254" t="s">
        <v>3</v>
      </c>
      <c r="D4" s="255"/>
      <c r="E4" s="255"/>
      <c r="F4" s="255"/>
      <c r="G4" s="255"/>
      <c r="H4" s="256"/>
      <c r="I4" s="262" t="s">
        <v>70</v>
      </c>
      <c r="J4" s="263"/>
      <c r="K4" s="264"/>
      <c r="L4" s="254" t="s">
        <v>66</v>
      </c>
      <c r="M4" s="255"/>
      <c r="N4" s="255"/>
      <c r="O4" s="262" t="s">
        <v>70</v>
      </c>
      <c r="P4" s="263"/>
      <c r="Q4" s="264"/>
      <c r="R4" s="242" t="s">
        <v>0</v>
      </c>
      <c r="S4" s="220"/>
      <c r="T4" s="221"/>
      <c r="U4" s="242" t="s">
        <v>7</v>
      </c>
      <c r="V4" s="220"/>
      <c r="W4" s="221"/>
      <c r="X4" s="242"/>
      <c r="Y4" s="220"/>
      <c r="Z4" s="221"/>
      <c r="AA4" s="222" t="s">
        <v>70</v>
      </c>
      <c r="AB4" s="223"/>
      <c r="AC4" s="224"/>
      <c r="AD4" s="257" t="s">
        <v>75</v>
      </c>
      <c r="AE4" s="258"/>
      <c r="AF4" s="258"/>
      <c r="AG4" s="258"/>
      <c r="AH4" s="258"/>
      <c r="AI4" s="259"/>
      <c r="AJ4" s="257" t="s">
        <v>27</v>
      </c>
      <c r="AK4" s="258"/>
      <c r="AL4" s="258"/>
      <c r="AM4" s="258"/>
      <c r="AN4" s="258"/>
      <c r="AO4" s="259"/>
      <c r="AP4" s="254" t="s">
        <v>73</v>
      </c>
      <c r="AQ4" s="255"/>
      <c r="AR4" s="255"/>
      <c r="AS4" s="255"/>
      <c r="AT4" s="255"/>
      <c r="AU4" s="256"/>
      <c r="AV4" s="257" t="s">
        <v>70</v>
      </c>
      <c r="AW4" s="258"/>
      <c r="AX4" s="259"/>
      <c r="AY4" s="257" t="s">
        <v>74</v>
      </c>
      <c r="AZ4" s="258"/>
      <c r="BA4" s="258"/>
      <c r="BB4" s="258"/>
      <c r="BC4" s="258"/>
      <c r="BD4" s="259"/>
      <c r="BE4" s="254" t="s">
        <v>73</v>
      </c>
      <c r="BF4" s="255"/>
      <c r="BG4" s="255"/>
      <c r="BH4" s="255"/>
      <c r="BI4" s="255"/>
      <c r="BJ4" s="256"/>
      <c r="BK4" s="257" t="s">
        <v>70</v>
      </c>
      <c r="BL4" s="258"/>
      <c r="BM4" s="259"/>
      <c r="BN4" s="4"/>
      <c r="BO4" s="270" t="s">
        <v>70</v>
      </c>
      <c r="BP4" s="263"/>
      <c r="BQ4" s="271"/>
      <c r="BR4" s="111"/>
    </row>
    <row r="5" spans="1:70" s="5" customFormat="1" ht="24" customHeight="1">
      <c r="A5" s="95"/>
      <c r="B5" s="96"/>
      <c r="C5" s="265" t="s">
        <v>61</v>
      </c>
      <c r="D5" s="266"/>
      <c r="E5" s="267"/>
      <c r="F5" s="265" t="s">
        <v>64</v>
      </c>
      <c r="G5" s="266"/>
      <c r="H5" s="267"/>
      <c r="I5" s="105"/>
      <c r="J5" s="108"/>
      <c r="K5" s="107"/>
      <c r="L5" s="265" t="s">
        <v>61</v>
      </c>
      <c r="M5" s="266"/>
      <c r="N5" s="267"/>
      <c r="O5" s="105"/>
      <c r="P5" s="108"/>
      <c r="Q5" s="107"/>
      <c r="R5" s="265" t="s">
        <v>61</v>
      </c>
      <c r="S5" s="266"/>
      <c r="T5" s="267"/>
      <c r="U5" s="265" t="s">
        <v>61</v>
      </c>
      <c r="V5" s="266"/>
      <c r="W5" s="267"/>
      <c r="X5" s="105"/>
      <c r="Y5" s="106"/>
      <c r="Z5" s="106"/>
      <c r="AA5" s="101"/>
      <c r="AB5" s="108"/>
      <c r="AC5" s="109"/>
      <c r="AD5" s="251" t="s">
        <v>69</v>
      </c>
      <c r="AE5" s="252"/>
      <c r="AF5" s="253"/>
      <c r="AG5" s="251" t="s">
        <v>63</v>
      </c>
      <c r="AH5" s="252"/>
      <c r="AI5" s="253"/>
      <c r="AJ5" s="251" t="s">
        <v>69</v>
      </c>
      <c r="AK5" s="252"/>
      <c r="AL5" s="253"/>
      <c r="AM5" s="251" t="s">
        <v>63</v>
      </c>
      <c r="AN5" s="252"/>
      <c r="AO5" s="253"/>
      <c r="AP5" s="251" t="s">
        <v>69</v>
      </c>
      <c r="AQ5" s="252"/>
      <c r="AR5" s="253"/>
      <c r="AS5" s="251" t="s">
        <v>63</v>
      </c>
      <c r="AT5" s="252"/>
      <c r="AU5" s="253"/>
      <c r="AV5" s="101"/>
      <c r="AW5" s="108"/>
      <c r="AX5" s="109"/>
      <c r="AY5" s="251" t="s">
        <v>69</v>
      </c>
      <c r="AZ5" s="252"/>
      <c r="BA5" s="253"/>
      <c r="BB5" s="251" t="s">
        <v>63</v>
      </c>
      <c r="BC5" s="252"/>
      <c r="BD5" s="253"/>
      <c r="BE5" s="251" t="s">
        <v>69</v>
      </c>
      <c r="BF5" s="252"/>
      <c r="BG5" s="253"/>
      <c r="BH5" s="251" t="s">
        <v>63</v>
      </c>
      <c r="BI5" s="252"/>
      <c r="BJ5" s="253"/>
      <c r="BK5" s="101"/>
      <c r="BL5" s="108"/>
      <c r="BM5" s="109"/>
      <c r="BN5" s="106"/>
      <c r="BO5" s="101"/>
      <c r="BP5" s="108"/>
      <c r="BQ5" s="108"/>
      <c r="BR5" s="206"/>
    </row>
    <row r="6" spans="1:70" ht="44.25" thickBot="1">
      <c r="A6" s="6" t="s">
        <v>8</v>
      </c>
      <c r="B6" s="7" t="s">
        <v>9</v>
      </c>
      <c r="C6" s="112" t="s">
        <v>10</v>
      </c>
      <c r="D6" s="113" t="s">
        <v>11</v>
      </c>
      <c r="E6" s="113" t="s">
        <v>12</v>
      </c>
      <c r="F6" s="112" t="s">
        <v>10</v>
      </c>
      <c r="G6" s="113" t="s">
        <v>11</v>
      </c>
      <c r="H6" s="113" t="s">
        <v>12</v>
      </c>
      <c r="I6" s="114" t="s">
        <v>13</v>
      </c>
      <c r="J6" s="115" t="s">
        <v>14</v>
      </c>
      <c r="K6" s="116" t="s">
        <v>15</v>
      </c>
      <c r="L6" s="112" t="s">
        <v>10</v>
      </c>
      <c r="M6" s="113" t="s">
        <v>11</v>
      </c>
      <c r="N6" s="113" t="s">
        <v>12</v>
      </c>
      <c r="O6" s="114" t="s">
        <v>13</v>
      </c>
      <c r="P6" s="115" t="s">
        <v>14</v>
      </c>
      <c r="Q6" s="116" t="s">
        <v>15</v>
      </c>
      <c r="R6" s="117" t="s">
        <v>10</v>
      </c>
      <c r="S6" s="118" t="s">
        <v>11</v>
      </c>
      <c r="T6" s="119" t="s">
        <v>12</v>
      </c>
      <c r="U6" s="117" t="s">
        <v>10</v>
      </c>
      <c r="V6" s="118" t="s">
        <v>11</v>
      </c>
      <c r="W6" s="119" t="s">
        <v>12</v>
      </c>
      <c r="X6" s="117" t="s">
        <v>10</v>
      </c>
      <c r="Y6" s="120" t="s">
        <v>11</v>
      </c>
      <c r="Z6" s="120" t="s">
        <v>12</v>
      </c>
      <c r="AA6" s="121" t="s">
        <v>13</v>
      </c>
      <c r="AB6" s="122" t="s">
        <v>14</v>
      </c>
      <c r="AC6" s="116" t="s">
        <v>15</v>
      </c>
      <c r="AD6" s="117" t="s">
        <v>10</v>
      </c>
      <c r="AE6" s="118" t="s">
        <v>11</v>
      </c>
      <c r="AF6" s="119" t="s">
        <v>12</v>
      </c>
      <c r="AG6" s="117" t="s">
        <v>10</v>
      </c>
      <c r="AH6" s="118" t="s">
        <v>11</v>
      </c>
      <c r="AI6" s="119" t="s">
        <v>12</v>
      </c>
      <c r="AJ6" s="117" t="s">
        <v>10</v>
      </c>
      <c r="AK6" s="118" t="s">
        <v>11</v>
      </c>
      <c r="AL6" s="119" t="s">
        <v>12</v>
      </c>
      <c r="AM6" s="117" t="s">
        <v>10</v>
      </c>
      <c r="AN6" s="113" t="s">
        <v>11</v>
      </c>
      <c r="AO6" s="217" t="s">
        <v>12</v>
      </c>
      <c r="AP6" s="117" t="s">
        <v>10</v>
      </c>
      <c r="AQ6" s="113" t="s">
        <v>11</v>
      </c>
      <c r="AR6" s="120" t="s">
        <v>12</v>
      </c>
      <c r="AS6" s="117" t="s">
        <v>10</v>
      </c>
      <c r="AT6" s="113" t="s">
        <v>11</v>
      </c>
      <c r="AU6" s="120" t="s">
        <v>12</v>
      </c>
      <c r="AV6" s="121" t="s">
        <v>13</v>
      </c>
      <c r="AW6" s="123" t="s">
        <v>14</v>
      </c>
      <c r="AX6" s="124" t="s">
        <v>15</v>
      </c>
      <c r="AY6" s="117" t="s">
        <v>10</v>
      </c>
      <c r="AZ6" s="118" t="s">
        <v>11</v>
      </c>
      <c r="BA6" s="119" t="s">
        <v>12</v>
      </c>
      <c r="BB6" s="117" t="s">
        <v>10</v>
      </c>
      <c r="BC6" s="118" t="s">
        <v>11</v>
      </c>
      <c r="BD6" s="119" t="s">
        <v>12</v>
      </c>
      <c r="BE6" s="117" t="s">
        <v>10</v>
      </c>
      <c r="BF6" s="118" t="s">
        <v>11</v>
      </c>
      <c r="BG6" s="119" t="s">
        <v>12</v>
      </c>
      <c r="BH6" s="117" t="s">
        <v>10</v>
      </c>
      <c r="BI6" s="118" t="s">
        <v>11</v>
      </c>
      <c r="BJ6" s="119" t="s">
        <v>12</v>
      </c>
      <c r="BK6" s="121" t="s">
        <v>13</v>
      </c>
      <c r="BL6" s="125" t="s">
        <v>14</v>
      </c>
      <c r="BM6" s="126" t="s">
        <v>15</v>
      </c>
      <c r="BN6" s="127"/>
      <c r="BO6" s="128" t="s">
        <v>13</v>
      </c>
      <c r="BP6" s="115" t="s">
        <v>14</v>
      </c>
      <c r="BQ6" s="125" t="s">
        <v>15</v>
      </c>
      <c r="BR6" s="207" t="s">
        <v>16</v>
      </c>
    </row>
    <row r="7" spans="1:70" ht="12.75">
      <c r="A7" s="180">
        <v>1</v>
      </c>
      <c r="B7" s="209" t="s">
        <v>18</v>
      </c>
      <c r="C7" s="180"/>
      <c r="D7" s="210">
        <v>1</v>
      </c>
      <c r="E7" s="211">
        <v>1</v>
      </c>
      <c r="F7" s="180"/>
      <c r="G7" s="210"/>
      <c r="H7" s="211"/>
      <c r="I7" s="180">
        <f aca="true" t="shared" si="0" ref="I7:I21">SUM(F7,C7)</f>
        <v>0</v>
      </c>
      <c r="J7" s="211">
        <f aca="true" t="shared" si="1" ref="J7:J21">SUM(G7,D7)</f>
        <v>1</v>
      </c>
      <c r="K7" s="181">
        <f aca="true" t="shared" si="2" ref="K7:K21">SUM(H7,E7)</f>
        <v>1</v>
      </c>
      <c r="L7" s="180">
        <v>3</v>
      </c>
      <c r="M7" s="210">
        <v>1</v>
      </c>
      <c r="N7" s="211"/>
      <c r="O7" s="180">
        <f aca="true" t="shared" si="3" ref="O7:O21">SUM(L7)</f>
        <v>3</v>
      </c>
      <c r="P7" s="211">
        <f aca="true" t="shared" si="4" ref="P7:P21">SUM(M7)</f>
        <v>1</v>
      </c>
      <c r="Q7" s="181">
        <f aca="true" t="shared" si="5" ref="Q7:Q21">SUM(N7)</f>
        <v>0</v>
      </c>
      <c r="R7" s="180"/>
      <c r="S7" s="210">
        <v>1</v>
      </c>
      <c r="T7" s="211"/>
      <c r="U7" s="180"/>
      <c r="V7" s="210">
        <v>1</v>
      </c>
      <c r="W7" s="212">
        <v>1</v>
      </c>
      <c r="X7" s="180"/>
      <c r="Y7" s="210"/>
      <c r="Z7" s="211"/>
      <c r="AA7" s="180">
        <f aca="true" t="shared" si="6" ref="AA7:AA21">SUM(R7,U7,X7)</f>
        <v>0</v>
      </c>
      <c r="AB7" s="211">
        <f aca="true" t="shared" si="7" ref="AB7:AB21">SUM(S7,V7,Y7)</f>
        <v>2</v>
      </c>
      <c r="AC7" s="181">
        <f aca="true" t="shared" si="8" ref="AC7:AC21">SUM(T7,W7,Z7)</f>
        <v>1</v>
      </c>
      <c r="AD7" s="180">
        <v>1</v>
      </c>
      <c r="AE7" s="210"/>
      <c r="AF7" s="211">
        <v>2</v>
      </c>
      <c r="AG7" s="180">
        <v>2</v>
      </c>
      <c r="AH7" s="210">
        <v>1</v>
      </c>
      <c r="AI7" s="181">
        <v>1</v>
      </c>
      <c r="AJ7" s="180">
        <v>1</v>
      </c>
      <c r="AK7" s="210"/>
      <c r="AL7" s="212"/>
      <c r="AM7" s="180"/>
      <c r="AN7" s="210"/>
      <c r="AO7" s="181"/>
      <c r="AP7" s="180"/>
      <c r="AQ7" s="210">
        <v>1</v>
      </c>
      <c r="AR7" s="212">
        <v>3</v>
      </c>
      <c r="AS7" s="180">
        <v>2</v>
      </c>
      <c r="AT7" s="210">
        <v>2</v>
      </c>
      <c r="AU7" s="211">
        <v>2</v>
      </c>
      <c r="AV7" s="180">
        <f aca="true" t="shared" si="9" ref="AV7:AV20">SUM(AD7,AJ7,AM7,AG7,AP7,AS7)</f>
        <v>6</v>
      </c>
      <c r="AW7" s="211">
        <f aca="true" t="shared" si="10" ref="AW7:AW20">SUM(AE7,AK7,AN7,AH7,AQ7,AT7)</f>
        <v>4</v>
      </c>
      <c r="AX7" s="181">
        <f aca="true" t="shared" si="11" ref="AX7:AX20">SUM(AF7,AL7,AO7,AI7,AR7,AU7)</f>
        <v>8</v>
      </c>
      <c r="AY7" s="180"/>
      <c r="AZ7" s="210"/>
      <c r="BA7" s="211"/>
      <c r="BB7" s="180">
        <v>4</v>
      </c>
      <c r="BC7" s="210">
        <v>3</v>
      </c>
      <c r="BD7" s="212">
        <v>1</v>
      </c>
      <c r="BE7" s="180">
        <v>3</v>
      </c>
      <c r="BF7" s="210">
        <v>1</v>
      </c>
      <c r="BG7" s="212">
        <v>1</v>
      </c>
      <c r="BH7" s="180">
        <v>5</v>
      </c>
      <c r="BI7" s="210">
        <v>2</v>
      </c>
      <c r="BJ7" s="212"/>
      <c r="BK7" s="180">
        <f aca="true" t="shared" si="12" ref="BK7:BK20">SUM(AY7,BB7,BE7,BH7)</f>
        <v>12</v>
      </c>
      <c r="BL7" s="211">
        <f aca="true" t="shared" si="13" ref="BL7:BL20">SUM(AZ7,BC7,BF7,BI7)</f>
        <v>6</v>
      </c>
      <c r="BM7" s="181">
        <f aca="true" t="shared" si="14" ref="BM7:BM20">SUM(BA7,BD7,BG7,BJ7)</f>
        <v>2</v>
      </c>
      <c r="BN7" s="213"/>
      <c r="BO7" s="214">
        <f aca="true" t="shared" si="15" ref="BO7:BO21">SUM(I7,AA7,O7,AV7,BK7)</f>
        <v>21</v>
      </c>
      <c r="BP7" s="215">
        <f aca="true" t="shared" si="16" ref="BP7:BP21">SUM(J7,P7,AB7,AW7,BL7)</f>
        <v>14</v>
      </c>
      <c r="BQ7" s="216">
        <f aca="true" t="shared" si="17" ref="BQ7:BQ21">SUM(K7,Q7,AC7,AX7,BM7)</f>
        <v>12</v>
      </c>
      <c r="BR7" s="205">
        <f aca="true" t="shared" si="18" ref="BR7:BR21">SUM(BO7:BQ7)</f>
        <v>47</v>
      </c>
    </row>
    <row r="8" spans="1:70" ht="12.75">
      <c r="A8" s="18">
        <v>2</v>
      </c>
      <c r="B8" s="19" t="s">
        <v>2</v>
      </c>
      <c r="C8" s="18"/>
      <c r="D8" s="20"/>
      <c r="E8" s="21">
        <v>1</v>
      </c>
      <c r="F8" s="18">
        <v>1</v>
      </c>
      <c r="G8" s="20"/>
      <c r="H8" s="21"/>
      <c r="I8" s="8">
        <f t="shared" si="0"/>
        <v>1</v>
      </c>
      <c r="J8" s="11">
        <f t="shared" si="1"/>
        <v>0</v>
      </c>
      <c r="K8" s="12">
        <f t="shared" si="2"/>
        <v>1</v>
      </c>
      <c r="L8" s="18"/>
      <c r="M8" s="20">
        <v>1</v>
      </c>
      <c r="N8" s="21">
        <v>1</v>
      </c>
      <c r="O8" s="8">
        <f t="shared" si="3"/>
        <v>0</v>
      </c>
      <c r="P8" s="11">
        <f t="shared" si="4"/>
        <v>1</v>
      </c>
      <c r="Q8" s="12">
        <f t="shared" si="5"/>
        <v>1</v>
      </c>
      <c r="R8" s="18"/>
      <c r="S8" s="20"/>
      <c r="T8" s="21">
        <v>2</v>
      </c>
      <c r="U8" s="18"/>
      <c r="V8" s="20">
        <v>1</v>
      </c>
      <c r="W8" s="23">
        <v>2</v>
      </c>
      <c r="X8" s="18"/>
      <c r="Y8" s="20"/>
      <c r="Z8" s="21"/>
      <c r="AA8" s="18">
        <f t="shared" si="6"/>
        <v>0</v>
      </c>
      <c r="AB8" s="21">
        <f t="shared" si="7"/>
        <v>1</v>
      </c>
      <c r="AC8" s="22">
        <f t="shared" si="8"/>
        <v>4</v>
      </c>
      <c r="AD8" s="18">
        <v>2</v>
      </c>
      <c r="AE8" s="20">
        <v>3</v>
      </c>
      <c r="AF8" s="21"/>
      <c r="AG8" s="18"/>
      <c r="AH8" s="20">
        <v>1</v>
      </c>
      <c r="AI8" s="22"/>
      <c r="AJ8" s="18">
        <v>2</v>
      </c>
      <c r="AK8" s="20">
        <v>2</v>
      </c>
      <c r="AL8" s="23">
        <v>1</v>
      </c>
      <c r="AM8" s="18"/>
      <c r="AN8" s="20"/>
      <c r="AO8" s="22"/>
      <c r="AP8" s="18">
        <v>5</v>
      </c>
      <c r="AQ8" s="20">
        <v>2</v>
      </c>
      <c r="AR8" s="23">
        <v>2</v>
      </c>
      <c r="AS8" s="18">
        <v>2</v>
      </c>
      <c r="AT8" s="20">
        <v>1</v>
      </c>
      <c r="AU8" s="21">
        <v>1</v>
      </c>
      <c r="AV8" s="8">
        <f t="shared" si="9"/>
        <v>11</v>
      </c>
      <c r="AW8" s="11">
        <f t="shared" si="10"/>
        <v>9</v>
      </c>
      <c r="AX8" s="12">
        <f t="shared" si="11"/>
        <v>4</v>
      </c>
      <c r="AY8" s="18">
        <v>6</v>
      </c>
      <c r="AZ8" s="20">
        <v>4</v>
      </c>
      <c r="BA8" s="21">
        <v>1</v>
      </c>
      <c r="BB8" s="18"/>
      <c r="BC8" s="20">
        <v>2</v>
      </c>
      <c r="BD8" s="23">
        <v>2</v>
      </c>
      <c r="BE8" s="18">
        <v>1</v>
      </c>
      <c r="BF8" s="20">
        <v>5</v>
      </c>
      <c r="BG8" s="23">
        <v>3</v>
      </c>
      <c r="BH8" s="18"/>
      <c r="BI8" s="20">
        <v>1</v>
      </c>
      <c r="BJ8" s="23">
        <v>4</v>
      </c>
      <c r="BK8" s="8">
        <f t="shared" si="12"/>
        <v>7</v>
      </c>
      <c r="BL8" s="11">
        <f t="shared" si="13"/>
        <v>12</v>
      </c>
      <c r="BM8" s="12">
        <f t="shared" si="14"/>
        <v>10</v>
      </c>
      <c r="BN8" s="33"/>
      <c r="BO8" s="15">
        <f t="shared" si="15"/>
        <v>19</v>
      </c>
      <c r="BP8" s="16">
        <f t="shared" si="16"/>
        <v>23</v>
      </c>
      <c r="BQ8" s="17">
        <f t="shared" si="17"/>
        <v>20</v>
      </c>
      <c r="BR8" s="26">
        <f t="shared" si="18"/>
        <v>62</v>
      </c>
    </row>
    <row r="9" spans="1:70" ht="12.75">
      <c r="A9" s="135">
        <v>3</v>
      </c>
      <c r="B9" s="202" t="s">
        <v>20</v>
      </c>
      <c r="C9" s="135">
        <v>5</v>
      </c>
      <c r="D9" s="138"/>
      <c r="E9" s="139"/>
      <c r="F9" s="135"/>
      <c r="G9" s="138"/>
      <c r="H9" s="139"/>
      <c r="I9" s="169">
        <f t="shared" si="0"/>
        <v>5</v>
      </c>
      <c r="J9" s="171">
        <f t="shared" si="1"/>
        <v>0</v>
      </c>
      <c r="K9" s="170">
        <f t="shared" si="2"/>
        <v>0</v>
      </c>
      <c r="L9" s="135"/>
      <c r="M9" s="138"/>
      <c r="N9" s="139"/>
      <c r="O9" s="169">
        <f t="shared" si="3"/>
        <v>0</v>
      </c>
      <c r="P9" s="171">
        <f t="shared" si="4"/>
        <v>0</v>
      </c>
      <c r="Q9" s="170">
        <f t="shared" si="5"/>
        <v>0</v>
      </c>
      <c r="R9" s="135">
        <v>3</v>
      </c>
      <c r="S9" s="138">
        <v>1</v>
      </c>
      <c r="T9" s="139"/>
      <c r="U9" s="135"/>
      <c r="V9" s="138">
        <v>1</v>
      </c>
      <c r="W9" s="208">
        <v>1</v>
      </c>
      <c r="X9" s="135"/>
      <c r="Y9" s="138"/>
      <c r="Z9" s="139"/>
      <c r="AA9" s="135">
        <f t="shared" si="6"/>
        <v>3</v>
      </c>
      <c r="AB9" s="139">
        <f t="shared" si="7"/>
        <v>2</v>
      </c>
      <c r="AC9" s="136">
        <f t="shared" si="8"/>
        <v>1</v>
      </c>
      <c r="AD9" s="135"/>
      <c r="AE9" s="138"/>
      <c r="AF9" s="139"/>
      <c r="AG9" s="135">
        <v>1</v>
      </c>
      <c r="AH9" s="138">
        <v>1</v>
      </c>
      <c r="AI9" s="136"/>
      <c r="AJ9" s="135">
        <v>1</v>
      </c>
      <c r="AK9" s="138"/>
      <c r="AL9" s="208"/>
      <c r="AM9" s="135">
        <v>1</v>
      </c>
      <c r="AN9" s="138"/>
      <c r="AO9" s="136"/>
      <c r="AP9" s="135"/>
      <c r="AQ9" s="138"/>
      <c r="AR9" s="208"/>
      <c r="AS9" s="135"/>
      <c r="AT9" s="138"/>
      <c r="AU9" s="139"/>
      <c r="AV9" s="169">
        <f t="shared" si="9"/>
        <v>3</v>
      </c>
      <c r="AW9" s="171">
        <f t="shared" si="10"/>
        <v>1</v>
      </c>
      <c r="AX9" s="170">
        <f t="shared" si="11"/>
        <v>0</v>
      </c>
      <c r="AY9" s="135"/>
      <c r="AZ9" s="138"/>
      <c r="BA9" s="139"/>
      <c r="BB9" s="135"/>
      <c r="BC9" s="138">
        <v>1</v>
      </c>
      <c r="BD9" s="208"/>
      <c r="BE9" s="135">
        <v>1</v>
      </c>
      <c r="BF9" s="138"/>
      <c r="BG9" s="208">
        <v>2</v>
      </c>
      <c r="BH9" s="135"/>
      <c r="BI9" s="138"/>
      <c r="BJ9" s="208"/>
      <c r="BK9" s="169">
        <f t="shared" si="12"/>
        <v>1</v>
      </c>
      <c r="BL9" s="171">
        <f t="shared" si="13"/>
        <v>1</v>
      </c>
      <c r="BM9" s="170">
        <f t="shared" si="14"/>
        <v>2</v>
      </c>
      <c r="BN9" s="137"/>
      <c r="BO9" s="140">
        <f t="shared" si="15"/>
        <v>12</v>
      </c>
      <c r="BP9" s="203">
        <f t="shared" si="16"/>
        <v>4</v>
      </c>
      <c r="BQ9" s="204">
        <f t="shared" si="17"/>
        <v>3</v>
      </c>
      <c r="BR9" s="145">
        <f t="shared" si="18"/>
        <v>19</v>
      </c>
    </row>
    <row r="10" spans="1:70" ht="12.75">
      <c r="A10" s="18">
        <v>4</v>
      </c>
      <c r="B10" s="19" t="s">
        <v>19</v>
      </c>
      <c r="C10" s="18"/>
      <c r="D10" s="20"/>
      <c r="E10" s="21"/>
      <c r="F10" s="18">
        <v>4</v>
      </c>
      <c r="G10" s="20"/>
      <c r="H10" s="21">
        <v>2</v>
      </c>
      <c r="I10" s="8">
        <f t="shared" si="0"/>
        <v>4</v>
      </c>
      <c r="J10" s="11">
        <f t="shared" si="1"/>
        <v>0</v>
      </c>
      <c r="K10" s="12">
        <f t="shared" si="2"/>
        <v>2</v>
      </c>
      <c r="L10" s="18"/>
      <c r="M10" s="20"/>
      <c r="N10" s="21">
        <v>2</v>
      </c>
      <c r="O10" s="8">
        <f t="shared" si="3"/>
        <v>0</v>
      </c>
      <c r="P10" s="11">
        <f t="shared" si="4"/>
        <v>0</v>
      </c>
      <c r="Q10" s="12">
        <f t="shared" si="5"/>
        <v>2</v>
      </c>
      <c r="R10" s="18">
        <v>1</v>
      </c>
      <c r="S10" s="20">
        <v>3</v>
      </c>
      <c r="T10" s="21"/>
      <c r="U10" s="18">
        <v>1</v>
      </c>
      <c r="V10" s="20">
        <v>1</v>
      </c>
      <c r="W10" s="23">
        <v>1</v>
      </c>
      <c r="X10" s="18"/>
      <c r="Y10" s="20"/>
      <c r="Z10" s="21"/>
      <c r="AA10" s="18">
        <f t="shared" si="6"/>
        <v>2</v>
      </c>
      <c r="AB10" s="21">
        <f t="shared" si="7"/>
        <v>4</v>
      </c>
      <c r="AC10" s="22">
        <f t="shared" si="8"/>
        <v>1</v>
      </c>
      <c r="AD10" s="18"/>
      <c r="AE10" s="20"/>
      <c r="AF10" s="21"/>
      <c r="AG10" s="18">
        <v>1</v>
      </c>
      <c r="AH10" s="20">
        <v>2</v>
      </c>
      <c r="AI10" s="22"/>
      <c r="AJ10" s="18"/>
      <c r="AK10" s="20">
        <v>1</v>
      </c>
      <c r="AL10" s="23">
        <v>1</v>
      </c>
      <c r="AM10" s="18">
        <v>2</v>
      </c>
      <c r="AN10" s="20">
        <v>3</v>
      </c>
      <c r="AO10" s="22">
        <v>4</v>
      </c>
      <c r="AP10" s="18"/>
      <c r="AQ10" s="20"/>
      <c r="AR10" s="23"/>
      <c r="AS10" s="18"/>
      <c r="AT10" s="20"/>
      <c r="AU10" s="21"/>
      <c r="AV10" s="8">
        <f t="shared" si="9"/>
        <v>3</v>
      </c>
      <c r="AW10" s="11">
        <f t="shared" si="10"/>
        <v>6</v>
      </c>
      <c r="AX10" s="12">
        <f t="shared" si="11"/>
        <v>5</v>
      </c>
      <c r="AY10" s="18"/>
      <c r="AZ10" s="20"/>
      <c r="BA10" s="21">
        <v>2</v>
      </c>
      <c r="BB10" s="18"/>
      <c r="BC10" s="20"/>
      <c r="BD10" s="23">
        <v>1</v>
      </c>
      <c r="BE10" s="18"/>
      <c r="BF10" s="20"/>
      <c r="BG10" s="23"/>
      <c r="BH10" s="18"/>
      <c r="BI10" s="20"/>
      <c r="BJ10" s="23"/>
      <c r="BK10" s="8">
        <f t="shared" si="12"/>
        <v>0</v>
      </c>
      <c r="BL10" s="11">
        <f t="shared" si="13"/>
        <v>0</v>
      </c>
      <c r="BM10" s="12">
        <f t="shared" si="14"/>
        <v>3</v>
      </c>
      <c r="BN10" s="33"/>
      <c r="BO10" s="15">
        <f t="shared" si="15"/>
        <v>9</v>
      </c>
      <c r="BP10" s="16">
        <f t="shared" si="16"/>
        <v>10</v>
      </c>
      <c r="BQ10" s="17">
        <f t="shared" si="17"/>
        <v>13</v>
      </c>
      <c r="BR10" s="26">
        <f t="shared" si="18"/>
        <v>32</v>
      </c>
    </row>
    <row r="11" spans="1:70" ht="12.75">
      <c r="A11" s="135">
        <v>5</v>
      </c>
      <c r="B11" s="202" t="s">
        <v>21</v>
      </c>
      <c r="C11" s="135"/>
      <c r="D11" s="138">
        <v>1</v>
      </c>
      <c r="E11" s="139"/>
      <c r="F11" s="135"/>
      <c r="G11" s="138">
        <v>1</v>
      </c>
      <c r="H11" s="139">
        <v>3</v>
      </c>
      <c r="I11" s="169">
        <f t="shared" si="0"/>
        <v>0</v>
      </c>
      <c r="J11" s="171">
        <f t="shared" si="1"/>
        <v>2</v>
      </c>
      <c r="K11" s="170">
        <f t="shared" si="2"/>
        <v>3</v>
      </c>
      <c r="L11" s="135">
        <v>1</v>
      </c>
      <c r="M11" s="138">
        <v>1</v>
      </c>
      <c r="N11" s="139"/>
      <c r="O11" s="169">
        <f t="shared" si="3"/>
        <v>1</v>
      </c>
      <c r="P11" s="171">
        <f t="shared" si="4"/>
        <v>1</v>
      </c>
      <c r="Q11" s="170">
        <f t="shared" si="5"/>
        <v>0</v>
      </c>
      <c r="R11" s="135">
        <v>1</v>
      </c>
      <c r="S11" s="138"/>
      <c r="T11" s="139">
        <v>1</v>
      </c>
      <c r="U11" s="135">
        <v>2</v>
      </c>
      <c r="V11" s="138"/>
      <c r="W11" s="208"/>
      <c r="X11" s="135"/>
      <c r="Y11" s="138"/>
      <c r="Z11" s="139"/>
      <c r="AA11" s="135">
        <f t="shared" si="6"/>
        <v>3</v>
      </c>
      <c r="AB11" s="139">
        <f t="shared" si="7"/>
        <v>0</v>
      </c>
      <c r="AC11" s="136">
        <f t="shared" si="8"/>
        <v>1</v>
      </c>
      <c r="AD11" s="135">
        <v>2</v>
      </c>
      <c r="AE11" s="138">
        <v>1</v>
      </c>
      <c r="AF11" s="139"/>
      <c r="AG11" s="135"/>
      <c r="AH11" s="138"/>
      <c r="AI11" s="136">
        <v>2</v>
      </c>
      <c r="AJ11" s="135"/>
      <c r="AK11" s="138">
        <v>1</v>
      </c>
      <c r="AL11" s="208">
        <v>2</v>
      </c>
      <c r="AM11" s="135">
        <v>1</v>
      </c>
      <c r="AN11" s="138">
        <v>1</v>
      </c>
      <c r="AO11" s="136"/>
      <c r="AP11" s="135"/>
      <c r="AQ11" s="138"/>
      <c r="AR11" s="208"/>
      <c r="AS11" s="135"/>
      <c r="AT11" s="138"/>
      <c r="AU11" s="139"/>
      <c r="AV11" s="169">
        <f t="shared" si="9"/>
        <v>3</v>
      </c>
      <c r="AW11" s="171">
        <f t="shared" si="10"/>
        <v>3</v>
      </c>
      <c r="AX11" s="170">
        <f t="shared" si="11"/>
        <v>4</v>
      </c>
      <c r="AY11" s="135"/>
      <c r="AZ11" s="138"/>
      <c r="BA11" s="139"/>
      <c r="BB11" s="135">
        <v>1</v>
      </c>
      <c r="BC11" s="138"/>
      <c r="BD11" s="208"/>
      <c r="BE11" s="135"/>
      <c r="BF11" s="138"/>
      <c r="BG11" s="208"/>
      <c r="BH11" s="135"/>
      <c r="BI11" s="138"/>
      <c r="BJ11" s="208"/>
      <c r="BK11" s="169">
        <f t="shared" si="12"/>
        <v>1</v>
      </c>
      <c r="BL11" s="171">
        <f t="shared" si="13"/>
        <v>0</v>
      </c>
      <c r="BM11" s="170">
        <f t="shared" si="14"/>
        <v>0</v>
      </c>
      <c r="BN11" s="137"/>
      <c r="BO11" s="140">
        <f t="shared" si="15"/>
        <v>8</v>
      </c>
      <c r="BP11" s="203">
        <f t="shared" si="16"/>
        <v>6</v>
      </c>
      <c r="BQ11" s="204">
        <f t="shared" si="17"/>
        <v>8</v>
      </c>
      <c r="BR11" s="145">
        <f t="shared" si="18"/>
        <v>22</v>
      </c>
    </row>
    <row r="12" spans="1:70" ht="12.75">
      <c r="A12" s="18">
        <v>6</v>
      </c>
      <c r="B12" s="19" t="s">
        <v>68</v>
      </c>
      <c r="C12" s="18"/>
      <c r="D12" s="20"/>
      <c r="E12" s="21"/>
      <c r="F12" s="18"/>
      <c r="G12" s="20"/>
      <c r="H12" s="21"/>
      <c r="I12" s="8">
        <f t="shared" si="0"/>
        <v>0</v>
      </c>
      <c r="J12" s="11">
        <f t="shared" si="1"/>
        <v>0</v>
      </c>
      <c r="K12" s="12">
        <f t="shared" si="2"/>
        <v>0</v>
      </c>
      <c r="L12" s="18"/>
      <c r="M12" s="20"/>
      <c r="N12" s="21"/>
      <c r="O12" s="8">
        <f t="shared" si="3"/>
        <v>0</v>
      </c>
      <c r="P12" s="11">
        <f t="shared" si="4"/>
        <v>0</v>
      </c>
      <c r="Q12" s="12">
        <f t="shared" si="5"/>
        <v>0</v>
      </c>
      <c r="R12" s="18"/>
      <c r="S12" s="20"/>
      <c r="T12" s="21"/>
      <c r="U12" s="18"/>
      <c r="V12" s="20"/>
      <c r="W12" s="23"/>
      <c r="X12" s="18"/>
      <c r="Y12" s="20"/>
      <c r="Z12" s="21"/>
      <c r="AA12" s="18">
        <f t="shared" si="6"/>
        <v>0</v>
      </c>
      <c r="AB12" s="21">
        <f t="shared" si="7"/>
        <v>0</v>
      </c>
      <c r="AC12" s="22">
        <f t="shared" si="8"/>
        <v>0</v>
      </c>
      <c r="AD12" s="18"/>
      <c r="AE12" s="20"/>
      <c r="AF12" s="21">
        <v>2</v>
      </c>
      <c r="AG12" s="18">
        <v>1</v>
      </c>
      <c r="AH12" s="20"/>
      <c r="AI12" s="22">
        <v>1</v>
      </c>
      <c r="AJ12" s="18">
        <v>1</v>
      </c>
      <c r="AK12" s="20">
        <v>1</v>
      </c>
      <c r="AL12" s="23"/>
      <c r="AM12" s="18">
        <v>1</v>
      </c>
      <c r="AN12" s="20">
        <v>1</v>
      </c>
      <c r="AO12" s="22"/>
      <c r="AP12" s="18"/>
      <c r="AQ12" s="20"/>
      <c r="AR12" s="23"/>
      <c r="AS12" s="18"/>
      <c r="AT12" s="20"/>
      <c r="AU12" s="21"/>
      <c r="AV12" s="8">
        <f t="shared" si="9"/>
        <v>3</v>
      </c>
      <c r="AW12" s="11">
        <f t="shared" si="10"/>
        <v>2</v>
      </c>
      <c r="AX12" s="12">
        <f t="shared" si="11"/>
        <v>3</v>
      </c>
      <c r="AY12" s="18"/>
      <c r="AZ12" s="20"/>
      <c r="BA12" s="21"/>
      <c r="BB12" s="18">
        <v>2</v>
      </c>
      <c r="BC12" s="20">
        <v>1</v>
      </c>
      <c r="BD12" s="23">
        <v>1</v>
      </c>
      <c r="BE12" s="18"/>
      <c r="BF12" s="20"/>
      <c r="BG12" s="23"/>
      <c r="BH12" s="18"/>
      <c r="BI12" s="20"/>
      <c r="BJ12" s="23"/>
      <c r="BK12" s="8">
        <f t="shared" si="12"/>
        <v>2</v>
      </c>
      <c r="BL12" s="11">
        <f t="shared" si="13"/>
        <v>1</v>
      </c>
      <c r="BM12" s="12">
        <f t="shared" si="14"/>
        <v>1</v>
      </c>
      <c r="BN12" s="33"/>
      <c r="BO12" s="15">
        <f t="shared" si="15"/>
        <v>5</v>
      </c>
      <c r="BP12" s="16">
        <f t="shared" si="16"/>
        <v>3</v>
      </c>
      <c r="BQ12" s="17">
        <f t="shared" si="17"/>
        <v>4</v>
      </c>
      <c r="BR12" s="26">
        <f t="shared" si="18"/>
        <v>12</v>
      </c>
    </row>
    <row r="13" spans="1:70" ht="12.75">
      <c r="A13" s="135">
        <v>7</v>
      </c>
      <c r="B13" s="202" t="s">
        <v>22</v>
      </c>
      <c r="C13" s="135"/>
      <c r="D13" s="138">
        <v>3</v>
      </c>
      <c r="E13" s="139">
        <v>2</v>
      </c>
      <c r="F13" s="135"/>
      <c r="G13" s="138">
        <v>1</v>
      </c>
      <c r="H13" s="139"/>
      <c r="I13" s="169">
        <f t="shared" si="0"/>
        <v>0</v>
      </c>
      <c r="J13" s="171">
        <f t="shared" si="1"/>
        <v>4</v>
      </c>
      <c r="K13" s="170">
        <f t="shared" si="2"/>
        <v>2</v>
      </c>
      <c r="L13" s="135">
        <v>1</v>
      </c>
      <c r="M13" s="138"/>
      <c r="N13" s="139">
        <v>2</v>
      </c>
      <c r="O13" s="169">
        <f t="shared" si="3"/>
        <v>1</v>
      </c>
      <c r="P13" s="171">
        <f t="shared" si="4"/>
        <v>0</v>
      </c>
      <c r="Q13" s="170">
        <f t="shared" si="5"/>
        <v>2</v>
      </c>
      <c r="R13" s="135"/>
      <c r="S13" s="138"/>
      <c r="T13" s="139">
        <v>2</v>
      </c>
      <c r="U13" s="135">
        <v>1</v>
      </c>
      <c r="V13" s="138"/>
      <c r="W13" s="208"/>
      <c r="X13" s="135"/>
      <c r="Y13" s="138"/>
      <c r="Z13" s="139"/>
      <c r="AA13" s="135">
        <f t="shared" si="6"/>
        <v>1</v>
      </c>
      <c r="AB13" s="139">
        <f t="shared" si="7"/>
        <v>0</v>
      </c>
      <c r="AC13" s="136">
        <f t="shared" si="8"/>
        <v>2</v>
      </c>
      <c r="AD13" s="135"/>
      <c r="AE13" s="138"/>
      <c r="AF13" s="139"/>
      <c r="AG13" s="135"/>
      <c r="AH13" s="138"/>
      <c r="AI13" s="136"/>
      <c r="AJ13" s="135"/>
      <c r="AK13" s="138"/>
      <c r="AL13" s="208"/>
      <c r="AM13" s="135"/>
      <c r="AN13" s="138"/>
      <c r="AO13" s="136"/>
      <c r="AP13" s="135"/>
      <c r="AQ13" s="138">
        <v>2</v>
      </c>
      <c r="AR13" s="208"/>
      <c r="AS13" s="135"/>
      <c r="AT13" s="138">
        <v>2</v>
      </c>
      <c r="AU13" s="139"/>
      <c r="AV13" s="169">
        <f t="shared" si="9"/>
        <v>0</v>
      </c>
      <c r="AW13" s="171">
        <f t="shared" si="10"/>
        <v>4</v>
      </c>
      <c r="AX13" s="170">
        <f t="shared" si="11"/>
        <v>0</v>
      </c>
      <c r="AY13" s="135"/>
      <c r="AZ13" s="138">
        <v>1</v>
      </c>
      <c r="BA13" s="139"/>
      <c r="BB13" s="135"/>
      <c r="BC13" s="138"/>
      <c r="BD13" s="208">
        <v>2</v>
      </c>
      <c r="BE13" s="135"/>
      <c r="BF13" s="138"/>
      <c r="BG13" s="208"/>
      <c r="BH13" s="135">
        <v>2</v>
      </c>
      <c r="BI13" s="138">
        <v>4</v>
      </c>
      <c r="BJ13" s="208">
        <v>3</v>
      </c>
      <c r="BK13" s="169">
        <f t="shared" si="12"/>
        <v>2</v>
      </c>
      <c r="BL13" s="171">
        <f t="shared" si="13"/>
        <v>5</v>
      </c>
      <c r="BM13" s="170">
        <f t="shared" si="14"/>
        <v>5</v>
      </c>
      <c r="BN13" s="137"/>
      <c r="BO13" s="140">
        <f t="shared" si="15"/>
        <v>4</v>
      </c>
      <c r="BP13" s="203">
        <f t="shared" si="16"/>
        <v>13</v>
      </c>
      <c r="BQ13" s="204">
        <f t="shared" si="17"/>
        <v>11</v>
      </c>
      <c r="BR13" s="145">
        <f t="shared" si="18"/>
        <v>28</v>
      </c>
    </row>
    <row r="14" spans="1:70" ht="12.75">
      <c r="A14" s="18">
        <v>8</v>
      </c>
      <c r="B14" s="19" t="s">
        <v>23</v>
      </c>
      <c r="C14" s="18"/>
      <c r="D14" s="20"/>
      <c r="E14" s="21"/>
      <c r="F14" s="18"/>
      <c r="G14" s="20">
        <v>1</v>
      </c>
      <c r="H14" s="21"/>
      <c r="I14" s="8">
        <f t="shared" si="0"/>
        <v>0</v>
      </c>
      <c r="J14" s="11">
        <f t="shared" si="1"/>
        <v>1</v>
      </c>
      <c r="K14" s="12">
        <f t="shared" si="2"/>
        <v>0</v>
      </c>
      <c r="L14" s="18"/>
      <c r="M14" s="20"/>
      <c r="N14" s="21"/>
      <c r="O14" s="8">
        <f t="shared" si="3"/>
        <v>0</v>
      </c>
      <c r="P14" s="11">
        <f t="shared" si="4"/>
        <v>0</v>
      </c>
      <c r="Q14" s="12">
        <f t="shared" si="5"/>
        <v>0</v>
      </c>
      <c r="R14" s="18"/>
      <c r="S14" s="20"/>
      <c r="T14" s="21"/>
      <c r="U14" s="18"/>
      <c r="V14" s="20"/>
      <c r="W14" s="23"/>
      <c r="X14" s="18"/>
      <c r="Y14" s="20"/>
      <c r="Z14" s="21"/>
      <c r="AA14" s="18">
        <f t="shared" si="6"/>
        <v>0</v>
      </c>
      <c r="AB14" s="21">
        <f t="shared" si="7"/>
        <v>0</v>
      </c>
      <c r="AC14" s="22">
        <f t="shared" si="8"/>
        <v>0</v>
      </c>
      <c r="AD14" s="18"/>
      <c r="AE14" s="20"/>
      <c r="AF14" s="21"/>
      <c r="AG14" s="18"/>
      <c r="AH14" s="20"/>
      <c r="AI14" s="22">
        <v>1</v>
      </c>
      <c r="AJ14" s="18"/>
      <c r="AK14" s="20"/>
      <c r="AL14" s="23"/>
      <c r="AM14" s="18"/>
      <c r="AN14" s="20">
        <v>1</v>
      </c>
      <c r="AO14" s="22"/>
      <c r="AP14" s="18"/>
      <c r="AQ14" s="20"/>
      <c r="AR14" s="23"/>
      <c r="AS14" s="18">
        <v>1</v>
      </c>
      <c r="AT14" s="20"/>
      <c r="AU14" s="21">
        <v>1</v>
      </c>
      <c r="AV14" s="8">
        <f t="shared" si="9"/>
        <v>1</v>
      </c>
      <c r="AW14" s="11">
        <f t="shared" si="10"/>
        <v>1</v>
      </c>
      <c r="AX14" s="12">
        <f t="shared" si="11"/>
        <v>2</v>
      </c>
      <c r="AY14" s="18"/>
      <c r="AZ14" s="20"/>
      <c r="BA14" s="21"/>
      <c r="BB14" s="18"/>
      <c r="BC14" s="20"/>
      <c r="BD14" s="23"/>
      <c r="BE14" s="18">
        <v>1</v>
      </c>
      <c r="BF14" s="20"/>
      <c r="BG14" s="23">
        <v>2</v>
      </c>
      <c r="BH14" s="18"/>
      <c r="BI14" s="20"/>
      <c r="BJ14" s="23"/>
      <c r="BK14" s="8">
        <f t="shared" si="12"/>
        <v>1</v>
      </c>
      <c r="BL14" s="11">
        <f t="shared" si="13"/>
        <v>0</v>
      </c>
      <c r="BM14" s="12">
        <f t="shared" si="14"/>
        <v>2</v>
      </c>
      <c r="BN14" s="33"/>
      <c r="BO14" s="15">
        <f t="shared" si="15"/>
        <v>2</v>
      </c>
      <c r="BP14" s="16">
        <f t="shared" si="16"/>
        <v>2</v>
      </c>
      <c r="BQ14" s="17">
        <f t="shared" si="17"/>
        <v>4</v>
      </c>
      <c r="BR14" s="26">
        <f t="shared" si="18"/>
        <v>8</v>
      </c>
    </row>
    <row r="15" spans="1:70" ht="12.75">
      <c r="A15" s="135">
        <v>9</v>
      </c>
      <c r="B15" s="202" t="s">
        <v>65</v>
      </c>
      <c r="C15" s="135"/>
      <c r="D15" s="138"/>
      <c r="E15" s="139">
        <v>1</v>
      </c>
      <c r="F15" s="135"/>
      <c r="G15" s="138"/>
      <c r="H15" s="139"/>
      <c r="I15" s="169">
        <f t="shared" si="0"/>
        <v>0</v>
      </c>
      <c r="J15" s="171">
        <f t="shared" si="1"/>
        <v>0</v>
      </c>
      <c r="K15" s="170">
        <f t="shared" si="2"/>
        <v>1</v>
      </c>
      <c r="L15" s="135"/>
      <c r="M15" s="138"/>
      <c r="N15" s="139"/>
      <c r="O15" s="169">
        <f t="shared" si="3"/>
        <v>0</v>
      </c>
      <c r="P15" s="171">
        <f t="shared" si="4"/>
        <v>0</v>
      </c>
      <c r="Q15" s="170">
        <f t="shared" si="5"/>
        <v>0</v>
      </c>
      <c r="R15" s="135"/>
      <c r="S15" s="138"/>
      <c r="T15" s="139"/>
      <c r="U15" s="135"/>
      <c r="V15" s="138"/>
      <c r="W15" s="208"/>
      <c r="X15" s="135"/>
      <c r="Y15" s="138"/>
      <c r="Z15" s="139"/>
      <c r="AA15" s="135">
        <f t="shared" si="6"/>
        <v>0</v>
      </c>
      <c r="AB15" s="139">
        <f t="shared" si="7"/>
        <v>0</v>
      </c>
      <c r="AC15" s="136">
        <f t="shared" si="8"/>
        <v>0</v>
      </c>
      <c r="AD15" s="135"/>
      <c r="AE15" s="138">
        <v>1</v>
      </c>
      <c r="AF15" s="139"/>
      <c r="AG15" s="135"/>
      <c r="AH15" s="138"/>
      <c r="AI15" s="136"/>
      <c r="AJ15" s="135"/>
      <c r="AK15" s="138"/>
      <c r="AL15" s="208"/>
      <c r="AM15" s="135"/>
      <c r="AN15" s="138"/>
      <c r="AO15" s="136"/>
      <c r="AP15" s="135"/>
      <c r="AQ15" s="138"/>
      <c r="AR15" s="208"/>
      <c r="AS15" s="135"/>
      <c r="AT15" s="138"/>
      <c r="AU15" s="139"/>
      <c r="AV15" s="169">
        <f t="shared" si="9"/>
        <v>0</v>
      </c>
      <c r="AW15" s="171">
        <f t="shared" si="10"/>
        <v>1</v>
      </c>
      <c r="AX15" s="170">
        <f t="shared" si="11"/>
        <v>0</v>
      </c>
      <c r="AY15" s="135">
        <v>1</v>
      </c>
      <c r="AZ15" s="138">
        <v>2</v>
      </c>
      <c r="BA15" s="139">
        <v>3</v>
      </c>
      <c r="BB15" s="135"/>
      <c r="BC15" s="138"/>
      <c r="BD15" s="208"/>
      <c r="BE15" s="135"/>
      <c r="BF15" s="138"/>
      <c r="BG15" s="208"/>
      <c r="BH15" s="135"/>
      <c r="BI15" s="138"/>
      <c r="BJ15" s="208"/>
      <c r="BK15" s="169">
        <f t="shared" si="12"/>
        <v>1</v>
      </c>
      <c r="BL15" s="171">
        <f t="shared" si="13"/>
        <v>2</v>
      </c>
      <c r="BM15" s="170">
        <f t="shared" si="14"/>
        <v>3</v>
      </c>
      <c r="BN15" s="137"/>
      <c r="BO15" s="140">
        <f t="shared" si="15"/>
        <v>1</v>
      </c>
      <c r="BP15" s="203">
        <f t="shared" si="16"/>
        <v>3</v>
      </c>
      <c r="BQ15" s="204">
        <f t="shared" si="17"/>
        <v>4</v>
      </c>
      <c r="BR15" s="145">
        <f t="shared" si="18"/>
        <v>8</v>
      </c>
    </row>
    <row r="16" spans="1:70" ht="12.75">
      <c r="A16" s="18">
        <v>10</v>
      </c>
      <c r="B16" s="19" t="s">
        <v>67</v>
      </c>
      <c r="C16" s="18"/>
      <c r="D16" s="20"/>
      <c r="E16" s="21"/>
      <c r="F16" s="18"/>
      <c r="G16" s="20"/>
      <c r="H16" s="21"/>
      <c r="I16" s="8">
        <f t="shared" si="0"/>
        <v>0</v>
      </c>
      <c r="J16" s="11">
        <f t="shared" si="1"/>
        <v>0</v>
      </c>
      <c r="K16" s="12">
        <f t="shared" si="2"/>
        <v>0</v>
      </c>
      <c r="L16" s="18"/>
      <c r="M16" s="20"/>
      <c r="N16" s="21"/>
      <c r="O16" s="8">
        <f t="shared" si="3"/>
        <v>0</v>
      </c>
      <c r="P16" s="11">
        <f t="shared" si="4"/>
        <v>0</v>
      </c>
      <c r="Q16" s="12">
        <f t="shared" si="5"/>
        <v>0</v>
      </c>
      <c r="R16" s="18"/>
      <c r="S16" s="20"/>
      <c r="T16" s="21"/>
      <c r="U16" s="18">
        <v>1</v>
      </c>
      <c r="V16" s="20"/>
      <c r="W16" s="23"/>
      <c r="X16" s="18"/>
      <c r="Y16" s="20"/>
      <c r="Z16" s="21"/>
      <c r="AA16" s="18">
        <f t="shared" si="6"/>
        <v>1</v>
      </c>
      <c r="AB16" s="21">
        <f t="shared" si="7"/>
        <v>0</v>
      </c>
      <c r="AC16" s="22">
        <f t="shared" si="8"/>
        <v>0</v>
      </c>
      <c r="AD16" s="18"/>
      <c r="AE16" s="20"/>
      <c r="AF16" s="21"/>
      <c r="AG16" s="18"/>
      <c r="AH16" s="20"/>
      <c r="AI16" s="22"/>
      <c r="AJ16" s="18"/>
      <c r="AK16" s="20"/>
      <c r="AL16" s="23"/>
      <c r="AM16" s="18"/>
      <c r="AN16" s="20"/>
      <c r="AO16" s="22"/>
      <c r="AP16" s="18"/>
      <c r="AQ16" s="20"/>
      <c r="AR16" s="23"/>
      <c r="AS16" s="18"/>
      <c r="AT16" s="20"/>
      <c r="AU16" s="21"/>
      <c r="AV16" s="8">
        <f t="shared" si="9"/>
        <v>0</v>
      </c>
      <c r="AW16" s="11">
        <f t="shared" si="10"/>
        <v>0</v>
      </c>
      <c r="AX16" s="12">
        <f t="shared" si="11"/>
        <v>0</v>
      </c>
      <c r="AY16" s="18"/>
      <c r="AZ16" s="20"/>
      <c r="BA16" s="21"/>
      <c r="BB16" s="18"/>
      <c r="BC16" s="20"/>
      <c r="BD16" s="23"/>
      <c r="BE16" s="18"/>
      <c r="BF16" s="20"/>
      <c r="BG16" s="23"/>
      <c r="BH16" s="18"/>
      <c r="BI16" s="20"/>
      <c r="BJ16" s="23"/>
      <c r="BK16" s="8">
        <f t="shared" si="12"/>
        <v>0</v>
      </c>
      <c r="BL16" s="11">
        <f t="shared" si="13"/>
        <v>0</v>
      </c>
      <c r="BM16" s="12">
        <f t="shared" si="14"/>
        <v>0</v>
      </c>
      <c r="BN16" s="33"/>
      <c r="BO16" s="15">
        <f t="shared" si="15"/>
        <v>1</v>
      </c>
      <c r="BP16" s="16">
        <f t="shared" si="16"/>
        <v>0</v>
      </c>
      <c r="BQ16" s="17">
        <f t="shared" si="17"/>
        <v>0</v>
      </c>
      <c r="BR16" s="26">
        <f t="shared" si="18"/>
        <v>1</v>
      </c>
    </row>
    <row r="17" spans="1:70" ht="12.75">
      <c r="A17" s="135">
        <v>11</v>
      </c>
      <c r="B17" s="202" t="s">
        <v>85</v>
      </c>
      <c r="C17" s="135"/>
      <c r="D17" s="138"/>
      <c r="E17" s="139"/>
      <c r="F17" s="135"/>
      <c r="G17" s="138"/>
      <c r="H17" s="139"/>
      <c r="I17" s="169">
        <f t="shared" si="0"/>
        <v>0</v>
      </c>
      <c r="J17" s="171">
        <f t="shared" si="1"/>
        <v>0</v>
      </c>
      <c r="K17" s="170">
        <f t="shared" si="2"/>
        <v>0</v>
      </c>
      <c r="L17" s="135"/>
      <c r="M17" s="138"/>
      <c r="N17" s="139"/>
      <c r="O17" s="169">
        <f t="shared" si="3"/>
        <v>0</v>
      </c>
      <c r="P17" s="171">
        <f t="shared" si="4"/>
        <v>0</v>
      </c>
      <c r="Q17" s="170">
        <f t="shared" si="5"/>
        <v>0</v>
      </c>
      <c r="R17" s="135"/>
      <c r="S17" s="138"/>
      <c r="T17" s="139"/>
      <c r="U17" s="135"/>
      <c r="V17" s="138"/>
      <c r="W17" s="208"/>
      <c r="X17" s="135"/>
      <c r="Y17" s="138"/>
      <c r="Z17" s="139"/>
      <c r="AA17" s="135">
        <f t="shared" si="6"/>
        <v>0</v>
      </c>
      <c r="AB17" s="139">
        <f t="shared" si="7"/>
        <v>0</v>
      </c>
      <c r="AC17" s="136">
        <f t="shared" si="8"/>
        <v>0</v>
      </c>
      <c r="AD17" s="135"/>
      <c r="AE17" s="138"/>
      <c r="AF17" s="139"/>
      <c r="AG17" s="135"/>
      <c r="AH17" s="138"/>
      <c r="AI17" s="136"/>
      <c r="AJ17" s="135"/>
      <c r="AK17" s="138"/>
      <c r="AL17" s="208"/>
      <c r="AM17" s="135"/>
      <c r="AN17" s="138"/>
      <c r="AO17" s="136"/>
      <c r="AP17" s="135"/>
      <c r="AQ17" s="138"/>
      <c r="AR17" s="208"/>
      <c r="AS17" s="135"/>
      <c r="AT17" s="138"/>
      <c r="AU17" s="139"/>
      <c r="AV17" s="169">
        <f t="shared" si="9"/>
        <v>0</v>
      </c>
      <c r="AW17" s="171">
        <f t="shared" si="10"/>
        <v>0</v>
      </c>
      <c r="AX17" s="170">
        <f t="shared" si="11"/>
        <v>0</v>
      </c>
      <c r="AY17" s="135"/>
      <c r="AZ17" s="138"/>
      <c r="BA17" s="139"/>
      <c r="BB17" s="135"/>
      <c r="BC17" s="138"/>
      <c r="BD17" s="208"/>
      <c r="BE17" s="135">
        <v>1</v>
      </c>
      <c r="BF17" s="138"/>
      <c r="BG17" s="208"/>
      <c r="BH17" s="135"/>
      <c r="BI17" s="138"/>
      <c r="BJ17" s="208"/>
      <c r="BK17" s="169">
        <f t="shared" si="12"/>
        <v>1</v>
      </c>
      <c r="BL17" s="171">
        <f t="shared" si="13"/>
        <v>0</v>
      </c>
      <c r="BM17" s="170">
        <f t="shared" si="14"/>
        <v>0</v>
      </c>
      <c r="BN17" s="137"/>
      <c r="BO17" s="140">
        <f t="shared" si="15"/>
        <v>1</v>
      </c>
      <c r="BP17" s="203">
        <f t="shared" si="16"/>
        <v>0</v>
      </c>
      <c r="BQ17" s="204">
        <f t="shared" si="17"/>
        <v>0</v>
      </c>
      <c r="BR17" s="145">
        <f t="shared" si="18"/>
        <v>1</v>
      </c>
    </row>
    <row r="18" spans="1:70" ht="12.75">
      <c r="A18" s="18">
        <v>12</v>
      </c>
      <c r="B18" s="19" t="s">
        <v>17</v>
      </c>
      <c r="C18" s="18"/>
      <c r="D18" s="20"/>
      <c r="E18" s="21"/>
      <c r="F18" s="18"/>
      <c r="G18" s="20">
        <v>2</v>
      </c>
      <c r="H18" s="21"/>
      <c r="I18" s="8">
        <f t="shared" si="0"/>
        <v>0</v>
      </c>
      <c r="J18" s="11">
        <f t="shared" si="1"/>
        <v>2</v>
      </c>
      <c r="K18" s="12">
        <f t="shared" si="2"/>
        <v>0</v>
      </c>
      <c r="L18" s="18"/>
      <c r="M18" s="20">
        <v>2</v>
      </c>
      <c r="N18" s="21"/>
      <c r="O18" s="8">
        <f t="shared" si="3"/>
        <v>0</v>
      </c>
      <c r="P18" s="11">
        <f t="shared" si="4"/>
        <v>2</v>
      </c>
      <c r="Q18" s="12">
        <f t="shared" si="5"/>
        <v>0</v>
      </c>
      <c r="R18" s="18"/>
      <c r="S18" s="20"/>
      <c r="T18" s="21"/>
      <c r="U18" s="18"/>
      <c r="V18" s="20">
        <v>1</v>
      </c>
      <c r="W18" s="23"/>
      <c r="X18" s="18"/>
      <c r="Y18" s="20"/>
      <c r="Z18" s="21"/>
      <c r="AA18" s="18">
        <f t="shared" si="6"/>
        <v>0</v>
      </c>
      <c r="AB18" s="21">
        <f t="shared" si="7"/>
        <v>1</v>
      </c>
      <c r="AC18" s="22">
        <f t="shared" si="8"/>
        <v>0</v>
      </c>
      <c r="AD18" s="18"/>
      <c r="AE18" s="20"/>
      <c r="AF18" s="21"/>
      <c r="AG18" s="18"/>
      <c r="AH18" s="20"/>
      <c r="AI18" s="22"/>
      <c r="AJ18" s="18"/>
      <c r="AK18" s="20"/>
      <c r="AL18" s="23"/>
      <c r="AM18" s="18"/>
      <c r="AN18" s="20"/>
      <c r="AO18" s="22"/>
      <c r="AP18" s="18"/>
      <c r="AQ18" s="20"/>
      <c r="AR18" s="23"/>
      <c r="AS18" s="18"/>
      <c r="AT18" s="20"/>
      <c r="AU18" s="21"/>
      <c r="AV18" s="8">
        <f t="shared" si="9"/>
        <v>0</v>
      </c>
      <c r="AW18" s="11">
        <f t="shared" si="10"/>
        <v>0</v>
      </c>
      <c r="AX18" s="12">
        <f t="shared" si="11"/>
        <v>0</v>
      </c>
      <c r="AY18" s="18"/>
      <c r="AZ18" s="20"/>
      <c r="BA18" s="21"/>
      <c r="BB18" s="18"/>
      <c r="BC18" s="20"/>
      <c r="BD18" s="23"/>
      <c r="BE18" s="18"/>
      <c r="BF18" s="20"/>
      <c r="BG18" s="23"/>
      <c r="BH18" s="18"/>
      <c r="BI18" s="20"/>
      <c r="BJ18" s="23"/>
      <c r="BK18" s="8">
        <f t="shared" si="12"/>
        <v>0</v>
      </c>
      <c r="BL18" s="11">
        <f t="shared" si="13"/>
        <v>0</v>
      </c>
      <c r="BM18" s="12">
        <f t="shared" si="14"/>
        <v>0</v>
      </c>
      <c r="BN18" s="33"/>
      <c r="BO18" s="15">
        <f t="shared" si="15"/>
        <v>0</v>
      </c>
      <c r="BP18" s="16">
        <f t="shared" si="16"/>
        <v>5</v>
      </c>
      <c r="BQ18" s="17">
        <f t="shared" si="17"/>
        <v>0</v>
      </c>
      <c r="BR18" s="26">
        <f t="shared" si="18"/>
        <v>5</v>
      </c>
    </row>
    <row r="19" spans="1:70" ht="12.75">
      <c r="A19" s="135">
        <v>13</v>
      </c>
      <c r="B19" s="202" t="s">
        <v>83</v>
      </c>
      <c r="C19" s="135"/>
      <c r="D19" s="138"/>
      <c r="E19" s="139"/>
      <c r="F19" s="135"/>
      <c r="G19" s="138"/>
      <c r="H19" s="139"/>
      <c r="I19" s="169">
        <f t="shared" si="0"/>
        <v>0</v>
      </c>
      <c r="J19" s="171">
        <f t="shared" si="1"/>
        <v>0</v>
      </c>
      <c r="K19" s="170">
        <f t="shared" si="2"/>
        <v>0</v>
      </c>
      <c r="L19" s="135"/>
      <c r="M19" s="138"/>
      <c r="N19" s="139"/>
      <c r="O19" s="169">
        <f t="shared" si="3"/>
        <v>0</v>
      </c>
      <c r="P19" s="171">
        <f t="shared" si="4"/>
        <v>0</v>
      </c>
      <c r="Q19" s="170">
        <f t="shared" si="5"/>
        <v>0</v>
      </c>
      <c r="R19" s="135"/>
      <c r="S19" s="138"/>
      <c r="T19" s="139"/>
      <c r="U19" s="135"/>
      <c r="V19" s="138"/>
      <c r="W19" s="208"/>
      <c r="X19" s="135"/>
      <c r="Y19" s="138"/>
      <c r="Z19" s="139"/>
      <c r="AA19" s="135">
        <f t="shared" si="6"/>
        <v>0</v>
      </c>
      <c r="AB19" s="139">
        <f t="shared" si="7"/>
        <v>0</v>
      </c>
      <c r="AC19" s="136">
        <f t="shared" si="8"/>
        <v>0</v>
      </c>
      <c r="AD19" s="135"/>
      <c r="AE19" s="138"/>
      <c r="AF19" s="139"/>
      <c r="AG19" s="135"/>
      <c r="AH19" s="138"/>
      <c r="AI19" s="136"/>
      <c r="AJ19" s="135"/>
      <c r="AK19" s="138"/>
      <c r="AL19" s="208"/>
      <c r="AM19" s="135"/>
      <c r="AN19" s="138"/>
      <c r="AO19" s="136"/>
      <c r="AP19" s="135"/>
      <c r="AQ19" s="138"/>
      <c r="AR19" s="208"/>
      <c r="AS19" s="135"/>
      <c r="AT19" s="138"/>
      <c r="AU19" s="139"/>
      <c r="AV19" s="169">
        <f t="shared" si="9"/>
        <v>0</v>
      </c>
      <c r="AW19" s="171">
        <f t="shared" si="10"/>
        <v>0</v>
      </c>
      <c r="AX19" s="170">
        <f t="shared" si="11"/>
        <v>0</v>
      </c>
      <c r="AY19" s="135"/>
      <c r="AZ19" s="138"/>
      <c r="BA19" s="139">
        <v>1</v>
      </c>
      <c r="BB19" s="135"/>
      <c r="BC19" s="138"/>
      <c r="BD19" s="208"/>
      <c r="BE19" s="135"/>
      <c r="BF19" s="138">
        <v>1</v>
      </c>
      <c r="BG19" s="208"/>
      <c r="BH19" s="135"/>
      <c r="BI19" s="138"/>
      <c r="BJ19" s="208"/>
      <c r="BK19" s="169">
        <f t="shared" si="12"/>
        <v>0</v>
      </c>
      <c r="BL19" s="171">
        <f t="shared" si="13"/>
        <v>1</v>
      </c>
      <c r="BM19" s="170">
        <f t="shared" si="14"/>
        <v>1</v>
      </c>
      <c r="BN19" s="137"/>
      <c r="BO19" s="140">
        <f t="shared" si="15"/>
        <v>0</v>
      </c>
      <c r="BP19" s="203">
        <f t="shared" si="16"/>
        <v>1</v>
      </c>
      <c r="BQ19" s="204">
        <f t="shared" si="17"/>
        <v>1</v>
      </c>
      <c r="BR19" s="145">
        <f t="shared" si="18"/>
        <v>2</v>
      </c>
    </row>
    <row r="20" spans="1:70" ht="13.5" thickBot="1">
      <c r="A20" s="39">
        <v>14</v>
      </c>
      <c r="B20" s="78" t="s">
        <v>55</v>
      </c>
      <c r="C20" s="39"/>
      <c r="D20" s="34"/>
      <c r="E20" s="40"/>
      <c r="F20" s="39"/>
      <c r="G20" s="34"/>
      <c r="H20" s="40"/>
      <c r="I20" s="227">
        <f t="shared" si="0"/>
        <v>0</v>
      </c>
      <c r="J20" s="228">
        <f t="shared" si="1"/>
        <v>0</v>
      </c>
      <c r="K20" s="229">
        <f t="shared" si="2"/>
        <v>0</v>
      </c>
      <c r="L20" s="39"/>
      <c r="M20" s="34"/>
      <c r="N20" s="40"/>
      <c r="O20" s="227">
        <f t="shared" si="3"/>
        <v>0</v>
      </c>
      <c r="P20" s="228">
        <f t="shared" si="4"/>
        <v>0</v>
      </c>
      <c r="Q20" s="229">
        <f t="shared" si="5"/>
        <v>0</v>
      </c>
      <c r="R20" s="39"/>
      <c r="S20" s="34"/>
      <c r="T20" s="40"/>
      <c r="U20" s="39"/>
      <c r="V20" s="34"/>
      <c r="W20" s="230"/>
      <c r="X20" s="39"/>
      <c r="Y20" s="34"/>
      <c r="Z20" s="40"/>
      <c r="AA20" s="39">
        <f t="shared" si="6"/>
        <v>0</v>
      </c>
      <c r="AB20" s="40">
        <f t="shared" si="7"/>
        <v>0</v>
      </c>
      <c r="AC20" s="41">
        <f t="shared" si="8"/>
        <v>0</v>
      </c>
      <c r="AD20" s="39"/>
      <c r="AE20" s="34"/>
      <c r="AF20" s="40"/>
      <c r="AG20" s="39"/>
      <c r="AH20" s="34"/>
      <c r="AI20" s="41"/>
      <c r="AJ20" s="39"/>
      <c r="AK20" s="34"/>
      <c r="AL20" s="230"/>
      <c r="AM20" s="39"/>
      <c r="AN20" s="34"/>
      <c r="AO20" s="41"/>
      <c r="AP20" s="39"/>
      <c r="AQ20" s="34"/>
      <c r="AR20" s="230"/>
      <c r="AS20" s="39"/>
      <c r="AT20" s="34"/>
      <c r="AU20" s="40">
        <v>1</v>
      </c>
      <c r="AV20" s="227">
        <f t="shared" si="9"/>
        <v>0</v>
      </c>
      <c r="AW20" s="228">
        <f t="shared" si="10"/>
        <v>0</v>
      </c>
      <c r="AX20" s="229">
        <f t="shared" si="11"/>
        <v>1</v>
      </c>
      <c r="AY20" s="39"/>
      <c r="AZ20" s="34"/>
      <c r="BA20" s="40"/>
      <c r="BB20" s="39"/>
      <c r="BC20" s="34"/>
      <c r="BD20" s="230"/>
      <c r="BE20" s="39"/>
      <c r="BF20" s="34"/>
      <c r="BG20" s="230"/>
      <c r="BH20" s="39"/>
      <c r="BI20" s="34"/>
      <c r="BJ20" s="230"/>
      <c r="BK20" s="227">
        <f t="shared" si="12"/>
        <v>0</v>
      </c>
      <c r="BL20" s="228">
        <f t="shared" si="13"/>
        <v>0</v>
      </c>
      <c r="BM20" s="229">
        <f t="shared" si="14"/>
        <v>0</v>
      </c>
      <c r="BN20" s="69"/>
      <c r="BO20" s="231">
        <f t="shared" si="15"/>
        <v>0</v>
      </c>
      <c r="BP20" s="232">
        <f t="shared" si="16"/>
        <v>0</v>
      </c>
      <c r="BQ20" s="233">
        <f t="shared" si="17"/>
        <v>1</v>
      </c>
      <c r="BR20" s="234">
        <f t="shared" si="18"/>
        <v>1</v>
      </c>
    </row>
    <row r="21" spans="1:70" ht="13.5" customHeight="1" hidden="1" thickBot="1">
      <c r="A21" s="8"/>
      <c r="B21" s="9" t="s">
        <v>24</v>
      </c>
      <c r="C21" s="8"/>
      <c r="D21" s="10"/>
      <c r="E21" s="11"/>
      <c r="F21" s="8"/>
      <c r="G21" s="10"/>
      <c r="H21" s="11"/>
      <c r="I21" s="8">
        <f t="shared" si="0"/>
        <v>0</v>
      </c>
      <c r="J21" s="11">
        <f t="shared" si="1"/>
        <v>0</v>
      </c>
      <c r="K21" s="12">
        <f t="shared" si="2"/>
        <v>0</v>
      </c>
      <c r="L21" s="8"/>
      <c r="M21" s="10"/>
      <c r="N21" s="11"/>
      <c r="O21" s="8">
        <f t="shared" si="3"/>
        <v>0</v>
      </c>
      <c r="P21" s="11">
        <f t="shared" si="4"/>
        <v>0</v>
      </c>
      <c r="Q21" s="12">
        <f t="shared" si="5"/>
        <v>0</v>
      </c>
      <c r="R21" s="8"/>
      <c r="S21" s="10"/>
      <c r="T21" s="11"/>
      <c r="U21" s="8"/>
      <c r="V21" s="10"/>
      <c r="W21" s="13"/>
      <c r="X21" s="8"/>
      <c r="Y21" s="10"/>
      <c r="Z21" s="11"/>
      <c r="AA21" s="8">
        <f t="shared" si="6"/>
        <v>0</v>
      </c>
      <c r="AB21" s="11">
        <f t="shared" si="7"/>
        <v>0</v>
      </c>
      <c r="AC21" s="12">
        <f t="shared" si="8"/>
        <v>0</v>
      </c>
      <c r="AD21" s="8"/>
      <c r="AE21" s="10"/>
      <c r="AF21" s="11"/>
      <c r="AG21" s="8"/>
      <c r="AH21" s="10"/>
      <c r="AI21" s="13"/>
      <c r="AJ21" s="8"/>
      <c r="AK21" s="10"/>
      <c r="AL21" s="13"/>
      <c r="AM21" s="8"/>
      <c r="AN21" s="10"/>
      <c r="AO21" s="11"/>
      <c r="AP21" s="8"/>
      <c r="AQ21" s="10"/>
      <c r="AR21" s="13"/>
      <c r="AS21" s="8"/>
      <c r="AT21" s="10"/>
      <c r="AU21" s="11"/>
      <c r="AV21" s="8">
        <f>SUM(AD21,AJ21,AM21,AG21)</f>
        <v>0</v>
      </c>
      <c r="AW21" s="11">
        <f>SUM(AE21,AK21,AN21,AH21)</f>
        <v>0</v>
      </c>
      <c r="AX21" s="12">
        <f>SUM(AF21,AL21,AO21,AI21)</f>
        <v>0</v>
      </c>
      <c r="AY21" s="8"/>
      <c r="AZ21" s="10"/>
      <c r="BA21" s="11"/>
      <c r="BB21" s="8"/>
      <c r="BC21" s="10"/>
      <c r="BD21" s="13"/>
      <c r="BE21" s="8"/>
      <c r="BF21" s="10"/>
      <c r="BG21" s="13"/>
      <c r="BH21" s="8"/>
      <c r="BI21" s="10"/>
      <c r="BJ21" s="13"/>
      <c r="BK21" s="8">
        <f>SUM(AY21,BB21,BH21)</f>
        <v>0</v>
      </c>
      <c r="BL21" s="11">
        <f>SUM(AZ21,BC21,BI21)</f>
        <v>0</v>
      </c>
      <c r="BM21" s="12">
        <f>SUM(BA21,BD21,BJ21)</f>
        <v>0</v>
      </c>
      <c r="BN21" s="79"/>
      <c r="BO21" s="15">
        <f t="shared" si="15"/>
        <v>0</v>
      </c>
      <c r="BP21" s="16">
        <f t="shared" si="16"/>
        <v>0</v>
      </c>
      <c r="BQ21" s="17">
        <f t="shared" si="17"/>
        <v>0</v>
      </c>
      <c r="BR21" s="51">
        <f t="shared" si="18"/>
        <v>0</v>
      </c>
    </row>
  </sheetData>
  <mergeCells count="38">
    <mergeCell ref="AS5:AU5"/>
    <mergeCell ref="AD3:AX3"/>
    <mergeCell ref="I4:K4"/>
    <mergeCell ref="C3:K3"/>
    <mergeCell ref="C4:H4"/>
    <mergeCell ref="AP4:AU4"/>
    <mergeCell ref="AV4:AX4"/>
    <mergeCell ref="X4:Z4"/>
    <mergeCell ref="AJ4:AO4"/>
    <mergeCell ref="C5:E5"/>
    <mergeCell ref="A1:BR1"/>
    <mergeCell ref="BO4:BQ4"/>
    <mergeCell ref="R3:AC3"/>
    <mergeCell ref="R4:T4"/>
    <mergeCell ref="AA4:AC4"/>
    <mergeCell ref="U4:W4"/>
    <mergeCell ref="BO3:BR3"/>
    <mergeCell ref="AY3:BM3"/>
    <mergeCell ref="BK4:BM4"/>
    <mergeCell ref="AD4:AI4"/>
    <mergeCell ref="F5:H5"/>
    <mergeCell ref="AM5:AO5"/>
    <mergeCell ref="R5:T5"/>
    <mergeCell ref="U5:W5"/>
    <mergeCell ref="AD5:AF5"/>
    <mergeCell ref="AG5:AI5"/>
    <mergeCell ref="AP5:AR5"/>
    <mergeCell ref="AJ5:AL5"/>
    <mergeCell ref="L3:Q3"/>
    <mergeCell ref="L4:N4"/>
    <mergeCell ref="O4:Q4"/>
    <mergeCell ref="L5:N5"/>
    <mergeCell ref="BH5:BJ5"/>
    <mergeCell ref="BE4:BJ4"/>
    <mergeCell ref="AY4:BD4"/>
    <mergeCell ref="AY5:BA5"/>
    <mergeCell ref="BB5:BD5"/>
    <mergeCell ref="BE5:BG5"/>
  </mergeCells>
  <printOptions/>
  <pageMargins left="0.18" right="0.24" top="0.52" bottom="0.51" header="0.5" footer="0.5"/>
  <pageSetup fitToWidth="3" horizontalDpi="600" verticalDpi="600" orientation="landscape" paperSize="9" scale="140" r:id="rId1"/>
  <colBreaks count="1" manualBreakCount="1">
    <brk id="35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36"/>
  <sheetViews>
    <sheetView zoomScaleSheetLayoutView="100" workbookViewId="0" topLeftCell="A1">
      <pane xSplit="2" ySplit="4" topLeftCell="C5" activePane="bottomRight" state="frozen"/>
      <selection pane="topLeft" activeCell="R9" sqref="R9"/>
      <selection pane="topRight" activeCell="R9" sqref="R9"/>
      <selection pane="bottomLeft" activeCell="R9" sqref="R9"/>
      <selection pane="bottomRight" activeCell="B8" sqref="B8:B33"/>
    </sheetView>
  </sheetViews>
  <sheetFormatPr defaultColWidth="9.00390625" defaultRowHeight="12.75" outlineLevelCol="1"/>
  <cols>
    <col min="1" max="1" width="3.00390625" style="0" customWidth="1"/>
    <col min="2" max="2" width="24.25390625" style="0" customWidth="1"/>
    <col min="3" max="6" width="2.875" style="0" customWidth="1" outlineLevel="1"/>
    <col min="7" max="7" width="3.25390625" style="0" customWidth="1" outlineLevel="1"/>
    <col min="8" max="13" width="2.75390625" style="0" customWidth="1" outlineLevel="1"/>
    <col min="14" max="17" width="2.875" style="0" customWidth="1" outlineLevel="1"/>
    <col min="18" max="35" width="2.625" style="0" hidden="1" customWidth="1" outlineLevel="1"/>
    <col min="36" max="36" width="2.625" style="0" customWidth="1" outlineLevel="1"/>
    <col min="37" max="41" width="3.00390625" style="0" customWidth="1"/>
    <col min="42" max="42" width="4.375" style="0" customWidth="1"/>
    <col min="43" max="43" width="6.75390625" style="0" customWidth="1"/>
    <col min="44" max="44" width="3.75390625" style="0" customWidth="1"/>
  </cols>
  <sheetData>
    <row r="1" spans="1:44" ht="30.75" customHeight="1">
      <c r="A1" s="268" t="s">
        <v>79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</row>
    <row r="2" ht="13.5" thickBot="1"/>
    <row r="3" spans="1:44" ht="13.5" thickBot="1">
      <c r="A3" s="276" t="s">
        <v>8</v>
      </c>
      <c r="B3" s="281" t="s">
        <v>25</v>
      </c>
      <c r="C3" s="282" t="s">
        <v>57</v>
      </c>
      <c r="D3" s="283"/>
      <c r="E3" s="286" t="s">
        <v>58</v>
      </c>
      <c r="F3" s="275">
        <v>2012</v>
      </c>
      <c r="G3" s="261"/>
      <c r="H3" s="275">
        <v>2013</v>
      </c>
      <c r="I3" s="260"/>
      <c r="J3" s="260"/>
      <c r="K3" s="260"/>
      <c r="L3" s="260"/>
      <c r="M3" s="261"/>
      <c r="N3" s="275">
        <v>2014</v>
      </c>
      <c r="O3" s="260"/>
      <c r="P3" s="260"/>
      <c r="Q3" s="261"/>
      <c r="R3" s="275">
        <v>2015</v>
      </c>
      <c r="S3" s="260"/>
      <c r="T3" s="261"/>
      <c r="U3" s="275">
        <v>2016</v>
      </c>
      <c r="V3" s="260"/>
      <c r="W3" s="261"/>
      <c r="X3" s="275">
        <v>2017</v>
      </c>
      <c r="Y3" s="260"/>
      <c r="Z3" s="261"/>
      <c r="AA3" s="275">
        <v>2018</v>
      </c>
      <c r="AB3" s="260"/>
      <c r="AC3" s="261"/>
      <c r="AD3" s="275">
        <v>2019</v>
      </c>
      <c r="AE3" s="260"/>
      <c r="AF3" s="261"/>
      <c r="AG3" s="275">
        <v>2020</v>
      </c>
      <c r="AH3" s="260"/>
      <c r="AI3" s="261"/>
      <c r="AJ3" s="1"/>
      <c r="AK3" s="278" t="s">
        <v>80</v>
      </c>
      <c r="AL3" s="279"/>
      <c r="AM3" s="279"/>
      <c r="AN3" s="279"/>
      <c r="AO3" s="279"/>
      <c r="AP3" s="279"/>
      <c r="AQ3" s="279"/>
      <c r="AR3" s="280"/>
    </row>
    <row r="4" spans="1:44" s="49" customFormat="1" ht="76.5" customHeight="1" thickBot="1">
      <c r="A4" s="277"/>
      <c r="B4" s="220"/>
      <c r="C4" s="284"/>
      <c r="D4" s="285"/>
      <c r="E4" s="287"/>
      <c r="F4" s="44" t="s">
        <v>0</v>
      </c>
      <c r="G4" s="46" t="s">
        <v>7</v>
      </c>
      <c r="H4" s="288" t="s">
        <v>5</v>
      </c>
      <c r="I4" s="289"/>
      <c r="J4" s="292" t="s">
        <v>27</v>
      </c>
      <c r="K4" s="293"/>
      <c r="L4" s="290" t="s">
        <v>77</v>
      </c>
      <c r="M4" s="291"/>
      <c r="N4" s="288" t="s">
        <v>76</v>
      </c>
      <c r="O4" s="289"/>
      <c r="P4" s="290" t="s">
        <v>77</v>
      </c>
      <c r="Q4" s="291"/>
      <c r="R4" s="44"/>
      <c r="S4" s="45"/>
      <c r="T4" s="46"/>
      <c r="U4" s="44"/>
      <c r="V4" s="45"/>
      <c r="W4" s="46"/>
      <c r="X4" s="44"/>
      <c r="Y4" s="45"/>
      <c r="Z4" s="46"/>
      <c r="AA4" s="44"/>
      <c r="AB4" s="45"/>
      <c r="AC4" s="46"/>
      <c r="AD4" s="44"/>
      <c r="AE4" s="45"/>
      <c r="AF4" s="46"/>
      <c r="AG4" s="44"/>
      <c r="AH4" s="45"/>
      <c r="AI4" s="46"/>
      <c r="AJ4" s="103"/>
      <c r="AK4" s="104" t="s">
        <v>31</v>
      </c>
      <c r="AL4" s="47" t="s">
        <v>32</v>
      </c>
      <c r="AM4" s="102" t="s">
        <v>33</v>
      </c>
      <c r="AN4" s="133" t="s">
        <v>34</v>
      </c>
      <c r="AO4" s="47" t="s">
        <v>28</v>
      </c>
      <c r="AP4" s="47" t="s">
        <v>29</v>
      </c>
      <c r="AQ4" s="47" t="s">
        <v>30</v>
      </c>
      <c r="AR4" s="48"/>
    </row>
    <row r="5" spans="1:44" s="49" customFormat="1" ht="52.5" customHeight="1">
      <c r="A5" s="277"/>
      <c r="B5" s="220"/>
      <c r="C5" s="82" t="s">
        <v>59</v>
      </c>
      <c r="D5" s="83" t="s">
        <v>60</v>
      </c>
      <c r="E5" s="90" t="s">
        <v>59</v>
      </c>
      <c r="F5" s="91" t="s">
        <v>61</v>
      </c>
      <c r="G5" s="92" t="s">
        <v>61</v>
      </c>
      <c r="H5" s="90" t="s">
        <v>62</v>
      </c>
      <c r="I5" s="93" t="s">
        <v>63</v>
      </c>
      <c r="J5" s="94" t="s">
        <v>62</v>
      </c>
      <c r="K5" s="94" t="s">
        <v>63</v>
      </c>
      <c r="L5" s="97" t="s">
        <v>62</v>
      </c>
      <c r="M5" s="92" t="s">
        <v>63</v>
      </c>
      <c r="N5" s="90" t="s">
        <v>62</v>
      </c>
      <c r="O5" s="93" t="s">
        <v>63</v>
      </c>
      <c r="P5" s="97" t="s">
        <v>62</v>
      </c>
      <c r="Q5" s="92" t="s">
        <v>63</v>
      </c>
      <c r="R5" s="91"/>
      <c r="S5" s="129"/>
      <c r="T5" s="92"/>
      <c r="U5" s="91"/>
      <c r="V5" s="129"/>
      <c r="W5" s="92"/>
      <c r="X5" s="91"/>
      <c r="Y5" s="129"/>
      <c r="Z5" s="92"/>
      <c r="AA5" s="91"/>
      <c r="AB5" s="129"/>
      <c r="AC5" s="92"/>
      <c r="AD5" s="91"/>
      <c r="AE5" s="129"/>
      <c r="AF5" s="92"/>
      <c r="AG5" s="91"/>
      <c r="AH5" s="129"/>
      <c r="AI5" s="92"/>
      <c r="AJ5" s="131"/>
      <c r="AK5" s="91"/>
      <c r="AL5" s="94"/>
      <c r="AM5" s="131"/>
      <c r="AN5" s="134"/>
      <c r="AO5" s="94"/>
      <c r="AP5" s="94"/>
      <c r="AQ5" s="94"/>
      <c r="AR5" s="132"/>
    </row>
    <row r="6" spans="1:44" s="49" customFormat="1" ht="19.5" customHeight="1" thickBot="1">
      <c r="A6" s="277"/>
      <c r="B6" s="220"/>
      <c r="C6" s="178">
        <f aca="true" t="shared" si="0" ref="C6:P6">COUNTA(C7:C36)</f>
        <v>11</v>
      </c>
      <c r="D6" s="179">
        <f t="shared" si="0"/>
        <v>14</v>
      </c>
      <c r="E6" s="235">
        <f t="shared" si="0"/>
        <v>11</v>
      </c>
      <c r="F6" s="236">
        <f t="shared" si="0"/>
        <v>16</v>
      </c>
      <c r="G6" s="237">
        <f t="shared" si="0"/>
        <v>16</v>
      </c>
      <c r="H6" s="236">
        <f t="shared" si="0"/>
        <v>10</v>
      </c>
      <c r="I6" s="238">
        <f t="shared" si="0"/>
        <v>12</v>
      </c>
      <c r="J6" s="238">
        <f t="shared" si="0"/>
        <v>9</v>
      </c>
      <c r="K6" s="238">
        <f t="shared" si="0"/>
        <v>10</v>
      </c>
      <c r="L6" s="238">
        <f t="shared" si="0"/>
        <v>10</v>
      </c>
      <c r="M6" s="237">
        <f t="shared" si="0"/>
        <v>11</v>
      </c>
      <c r="N6" s="239">
        <f t="shared" si="0"/>
        <v>11</v>
      </c>
      <c r="O6" s="238">
        <f t="shared" si="0"/>
        <v>18</v>
      </c>
      <c r="P6" s="238">
        <f t="shared" si="0"/>
        <v>10</v>
      </c>
      <c r="Q6" s="237">
        <f aca="true" t="shared" si="1" ref="Q6:AI6">COUNTA(Q7:Q36)</f>
        <v>11</v>
      </c>
      <c r="R6" s="236">
        <f t="shared" si="1"/>
        <v>0</v>
      </c>
      <c r="S6" s="238">
        <f t="shared" si="1"/>
        <v>0</v>
      </c>
      <c r="T6" s="237">
        <f t="shared" si="1"/>
        <v>0</v>
      </c>
      <c r="U6" s="236">
        <f t="shared" si="1"/>
        <v>0</v>
      </c>
      <c r="V6" s="238">
        <f t="shared" si="1"/>
        <v>0</v>
      </c>
      <c r="W6" s="237">
        <f t="shared" si="1"/>
        <v>0</v>
      </c>
      <c r="X6" s="236">
        <f t="shared" si="1"/>
        <v>0</v>
      </c>
      <c r="Y6" s="238">
        <f t="shared" si="1"/>
        <v>0</v>
      </c>
      <c r="Z6" s="237">
        <f t="shared" si="1"/>
        <v>0</v>
      </c>
      <c r="AA6" s="236">
        <f t="shared" si="1"/>
        <v>0</v>
      </c>
      <c r="AB6" s="238">
        <f t="shared" si="1"/>
        <v>0</v>
      </c>
      <c r="AC6" s="237">
        <f t="shared" si="1"/>
        <v>0</v>
      </c>
      <c r="AD6" s="236">
        <f t="shared" si="1"/>
        <v>0</v>
      </c>
      <c r="AE6" s="238">
        <f t="shared" si="1"/>
        <v>0</v>
      </c>
      <c r="AF6" s="237">
        <f t="shared" si="1"/>
        <v>0</v>
      </c>
      <c r="AG6" s="236">
        <f t="shared" si="1"/>
        <v>0</v>
      </c>
      <c r="AH6" s="238">
        <f t="shared" si="1"/>
        <v>0</v>
      </c>
      <c r="AI6" s="237">
        <f t="shared" si="1"/>
        <v>0</v>
      </c>
      <c r="AJ6" s="240"/>
      <c r="AK6" s="241"/>
      <c r="AL6" s="243"/>
      <c r="AM6" s="240"/>
      <c r="AN6" s="244"/>
      <c r="AO6" s="243"/>
      <c r="AP6" s="243"/>
      <c r="AQ6" s="243"/>
      <c r="AR6" s="245"/>
    </row>
    <row r="7" spans="1:44" ht="12.75">
      <c r="A7" s="246">
        <v>1</v>
      </c>
      <c r="B7" s="181" t="s">
        <v>2</v>
      </c>
      <c r="C7" s="180">
        <v>4</v>
      </c>
      <c r="D7" s="181">
        <v>3</v>
      </c>
      <c r="E7" s="210">
        <v>2</v>
      </c>
      <c r="F7" s="180">
        <v>2</v>
      </c>
      <c r="G7" s="181">
        <v>2</v>
      </c>
      <c r="H7" s="180">
        <v>1</v>
      </c>
      <c r="I7" s="210">
        <v>4</v>
      </c>
      <c r="J7" s="210">
        <v>1</v>
      </c>
      <c r="K7" s="210">
        <v>3</v>
      </c>
      <c r="L7" s="211">
        <v>1</v>
      </c>
      <c r="M7" s="181">
        <v>2</v>
      </c>
      <c r="N7" s="180">
        <v>1</v>
      </c>
      <c r="O7" s="210">
        <v>2</v>
      </c>
      <c r="P7" s="211">
        <v>1</v>
      </c>
      <c r="Q7" s="181">
        <v>2</v>
      </c>
      <c r="R7" s="180"/>
      <c r="S7" s="211"/>
      <c r="T7" s="181"/>
      <c r="U7" s="180"/>
      <c r="V7" s="211"/>
      <c r="W7" s="181"/>
      <c r="X7" s="180"/>
      <c r="Y7" s="211"/>
      <c r="Z7" s="181"/>
      <c r="AA7" s="180"/>
      <c r="AB7" s="211"/>
      <c r="AC7" s="181"/>
      <c r="AD7" s="180"/>
      <c r="AE7" s="211"/>
      <c r="AF7" s="181"/>
      <c r="AG7" s="180"/>
      <c r="AH7" s="211"/>
      <c r="AI7" s="181"/>
      <c r="AJ7" s="213"/>
      <c r="AK7" s="214">
        <f aca="true" t="shared" si="2" ref="AK7:AK36">COUNTIF(C7:AI7,1)</f>
        <v>5</v>
      </c>
      <c r="AL7" s="247">
        <f aca="true" t="shared" si="3" ref="AL7:AL36">COUNTIF(C7:AI7,2)</f>
        <v>6</v>
      </c>
      <c r="AM7" s="248">
        <f aca="true" t="shared" si="4" ref="AM7:AM36">COUNTIF(C7:AI7,3)</f>
        <v>2</v>
      </c>
      <c r="AN7" s="249">
        <f aca="true" t="shared" si="5" ref="AN7:AN36">SUM(AK7:AM7)</f>
        <v>13</v>
      </c>
      <c r="AO7" s="247">
        <f aca="true" t="shared" si="6" ref="AO7:AO33">COUNTA(C7:AI7)</f>
        <v>15</v>
      </c>
      <c r="AP7" s="247">
        <f aca="true" t="shared" si="7" ref="AP7:AP33">SUM(C7:AI7)</f>
        <v>31</v>
      </c>
      <c r="AQ7" s="250">
        <f aca="true" t="shared" si="8" ref="AQ7:AQ33">AVERAGE(C7:AI7)</f>
        <v>2.066666666666667</v>
      </c>
      <c r="AR7" s="205"/>
    </row>
    <row r="8" spans="1:44" ht="12.75">
      <c r="A8" s="36">
        <v>2</v>
      </c>
      <c r="B8" s="54" t="s">
        <v>18</v>
      </c>
      <c r="C8" s="36">
        <v>3</v>
      </c>
      <c r="D8" s="38"/>
      <c r="E8" s="80">
        <v>1</v>
      </c>
      <c r="F8" s="36">
        <v>3</v>
      </c>
      <c r="G8" s="38">
        <v>4</v>
      </c>
      <c r="H8" s="36">
        <v>3</v>
      </c>
      <c r="I8" s="25">
        <v>1</v>
      </c>
      <c r="J8" s="25">
        <v>7</v>
      </c>
      <c r="K8" s="25"/>
      <c r="L8" s="37">
        <v>2</v>
      </c>
      <c r="M8" s="38">
        <v>1</v>
      </c>
      <c r="N8" s="36"/>
      <c r="O8" s="25">
        <v>1</v>
      </c>
      <c r="P8" s="37">
        <v>4</v>
      </c>
      <c r="Q8" s="38">
        <v>1</v>
      </c>
      <c r="R8" s="36"/>
      <c r="S8" s="37"/>
      <c r="T8" s="38"/>
      <c r="U8" s="36"/>
      <c r="V8" s="37"/>
      <c r="W8" s="38"/>
      <c r="X8" s="36"/>
      <c r="Y8" s="37"/>
      <c r="Z8" s="38"/>
      <c r="AA8" s="36"/>
      <c r="AB8" s="37"/>
      <c r="AC8" s="38"/>
      <c r="AD8" s="36"/>
      <c r="AE8" s="37"/>
      <c r="AF8" s="38"/>
      <c r="AG8" s="36"/>
      <c r="AH8" s="37"/>
      <c r="AI8" s="38"/>
      <c r="AJ8" s="80"/>
      <c r="AK8" s="172">
        <f t="shared" si="2"/>
        <v>5</v>
      </c>
      <c r="AL8" s="173">
        <f t="shared" si="3"/>
        <v>1</v>
      </c>
      <c r="AM8" s="174">
        <f t="shared" si="4"/>
        <v>3</v>
      </c>
      <c r="AN8" s="175">
        <f t="shared" si="5"/>
        <v>9</v>
      </c>
      <c r="AO8" s="173">
        <f t="shared" si="6"/>
        <v>12</v>
      </c>
      <c r="AP8" s="173">
        <f t="shared" si="7"/>
        <v>31</v>
      </c>
      <c r="AQ8" s="176">
        <f t="shared" si="8"/>
        <v>2.5833333333333335</v>
      </c>
      <c r="AR8" s="177"/>
    </row>
    <row r="9" spans="1:44" ht="12.75">
      <c r="A9" s="218">
        <v>3</v>
      </c>
      <c r="B9" s="136" t="s">
        <v>19</v>
      </c>
      <c r="C9" s="135"/>
      <c r="D9" s="136">
        <v>1</v>
      </c>
      <c r="E9" s="138">
        <v>5</v>
      </c>
      <c r="F9" s="135">
        <v>1</v>
      </c>
      <c r="G9" s="136">
        <v>1</v>
      </c>
      <c r="H9" s="135">
        <v>8</v>
      </c>
      <c r="I9" s="138">
        <v>2</v>
      </c>
      <c r="J9" s="138">
        <v>2</v>
      </c>
      <c r="K9" s="138">
        <v>1</v>
      </c>
      <c r="L9" s="139"/>
      <c r="M9" s="136"/>
      <c r="N9" s="135">
        <v>3</v>
      </c>
      <c r="O9" s="138">
        <v>7</v>
      </c>
      <c r="P9" s="139"/>
      <c r="Q9" s="136"/>
      <c r="R9" s="135"/>
      <c r="S9" s="139"/>
      <c r="T9" s="136"/>
      <c r="U9" s="135"/>
      <c r="V9" s="139"/>
      <c r="W9" s="136"/>
      <c r="X9" s="135"/>
      <c r="Y9" s="139"/>
      <c r="Z9" s="136"/>
      <c r="AA9" s="135"/>
      <c r="AB9" s="139"/>
      <c r="AC9" s="136"/>
      <c r="AD9" s="135"/>
      <c r="AE9" s="139"/>
      <c r="AF9" s="136"/>
      <c r="AG9" s="135"/>
      <c r="AH9" s="139"/>
      <c r="AI9" s="136"/>
      <c r="AJ9" s="137"/>
      <c r="AK9" s="140">
        <f t="shared" si="2"/>
        <v>4</v>
      </c>
      <c r="AL9" s="141">
        <f t="shared" si="3"/>
        <v>2</v>
      </c>
      <c r="AM9" s="142">
        <f t="shared" si="4"/>
        <v>1</v>
      </c>
      <c r="AN9" s="143">
        <f t="shared" si="5"/>
        <v>7</v>
      </c>
      <c r="AO9" s="141">
        <f t="shared" si="6"/>
        <v>10</v>
      </c>
      <c r="AP9" s="141">
        <f t="shared" si="7"/>
        <v>31</v>
      </c>
      <c r="AQ9" s="144">
        <f t="shared" si="8"/>
        <v>3.1</v>
      </c>
      <c r="AR9" s="145"/>
    </row>
    <row r="10" spans="1:44" ht="12.75">
      <c r="A10" s="36">
        <v>4</v>
      </c>
      <c r="B10" s="54" t="s">
        <v>20</v>
      </c>
      <c r="C10" s="36">
        <v>1</v>
      </c>
      <c r="D10" s="38">
        <v>9</v>
      </c>
      <c r="E10" s="80"/>
      <c r="F10" s="36">
        <v>8</v>
      </c>
      <c r="G10" s="38">
        <v>5</v>
      </c>
      <c r="H10" s="36">
        <v>10</v>
      </c>
      <c r="I10" s="25">
        <v>9</v>
      </c>
      <c r="J10" s="25">
        <v>8</v>
      </c>
      <c r="K10" s="25">
        <v>9</v>
      </c>
      <c r="L10" s="37"/>
      <c r="M10" s="38"/>
      <c r="N10" s="36"/>
      <c r="O10" s="25">
        <v>4</v>
      </c>
      <c r="P10" s="37">
        <v>3</v>
      </c>
      <c r="Q10" s="38"/>
      <c r="R10" s="36"/>
      <c r="S10" s="37"/>
      <c r="T10" s="38"/>
      <c r="U10" s="36"/>
      <c r="V10" s="37"/>
      <c r="W10" s="38"/>
      <c r="X10" s="36"/>
      <c r="Y10" s="37"/>
      <c r="Z10" s="38"/>
      <c r="AA10" s="36"/>
      <c r="AB10" s="37"/>
      <c r="AC10" s="38"/>
      <c r="AD10" s="36"/>
      <c r="AE10" s="37"/>
      <c r="AF10" s="38"/>
      <c r="AG10" s="36"/>
      <c r="AH10" s="37"/>
      <c r="AI10" s="38"/>
      <c r="AJ10" s="80"/>
      <c r="AK10" s="172">
        <f t="shared" si="2"/>
        <v>1</v>
      </c>
      <c r="AL10" s="173">
        <f t="shared" si="3"/>
        <v>0</v>
      </c>
      <c r="AM10" s="174">
        <f t="shared" si="4"/>
        <v>1</v>
      </c>
      <c r="AN10" s="175">
        <f t="shared" si="5"/>
        <v>2</v>
      </c>
      <c r="AO10" s="173">
        <f t="shared" si="6"/>
        <v>10</v>
      </c>
      <c r="AP10" s="173">
        <f t="shared" si="7"/>
        <v>66</v>
      </c>
      <c r="AQ10" s="176">
        <f t="shared" si="8"/>
        <v>6.6</v>
      </c>
      <c r="AR10" s="177"/>
    </row>
    <row r="11" spans="1:44" ht="12.75">
      <c r="A11" s="218">
        <v>5</v>
      </c>
      <c r="B11" s="136" t="s">
        <v>65</v>
      </c>
      <c r="C11" s="135">
        <v>5</v>
      </c>
      <c r="D11" s="136"/>
      <c r="E11" s="138">
        <v>11</v>
      </c>
      <c r="F11" s="135">
        <v>6</v>
      </c>
      <c r="G11" s="136">
        <v>6</v>
      </c>
      <c r="H11" s="135">
        <v>2</v>
      </c>
      <c r="I11" s="138">
        <v>5</v>
      </c>
      <c r="J11" s="138">
        <v>3</v>
      </c>
      <c r="K11" s="138">
        <v>4</v>
      </c>
      <c r="L11" s="139">
        <v>5</v>
      </c>
      <c r="M11" s="136"/>
      <c r="N11" s="135">
        <v>2</v>
      </c>
      <c r="O11" s="138">
        <v>8</v>
      </c>
      <c r="P11" s="139"/>
      <c r="Q11" s="136"/>
      <c r="R11" s="135"/>
      <c r="S11" s="139"/>
      <c r="T11" s="136"/>
      <c r="U11" s="135"/>
      <c r="V11" s="139"/>
      <c r="W11" s="136"/>
      <c r="X11" s="135"/>
      <c r="Y11" s="139"/>
      <c r="Z11" s="136"/>
      <c r="AA11" s="135"/>
      <c r="AB11" s="139"/>
      <c r="AC11" s="136"/>
      <c r="AD11" s="135"/>
      <c r="AE11" s="139"/>
      <c r="AF11" s="136"/>
      <c r="AG11" s="135"/>
      <c r="AH11" s="139"/>
      <c r="AI11" s="136"/>
      <c r="AJ11" s="137"/>
      <c r="AK11" s="140">
        <f t="shared" si="2"/>
        <v>0</v>
      </c>
      <c r="AL11" s="141">
        <f t="shared" si="3"/>
        <v>2</v>
      </c>
      <c r="AM11" s="142">
        <f t="shared" si="4"/>
        <v>1</v>
      </c>
      <c r="AN11" s="143">
        <f t="shared" si="5"/>
        <v>3</v>
      </c>
      <c r="AO11" s="141">
        <f t="shared" si="6"/>
        <v>11</v>
      </c>
      <c r="AP11" s="141">
        <f t="shared" si="7"/>
        <v>57</v>
      </c>
      <c r="AQ11" s="144">
        <f t="shared" si="8"/>
        <v>5.181818181818182</v>
      </c>
      <c r="AR11" s="145"/>
    </row>
    <row r="12" spans="1:44" ht="12.75">
      <c r="A12" s="36">
        <v>6</v>
      </c>
      <c r="B12" s="54" t="s">
        <v>22</v>
      </c>
      <c r="C12" s="36">
        <v>2</v>
      </c>
      <c r="D12" s="38">
        <v>4</v>
      </c>
      <c r="E12" s="80">
        <v>4</v>
      </c>
      <c r="F12" s="36">
        <v>5</v>
      </c>
      <c r="G12" s="38">
        <v>8</v>
      </c>
      <c r="H12" s="36"/>
      <c r="I12" s="25"/>
      <c r="J12" s="25"/>
      <c r="K12" s="25"/>
      <c r="L12" s="37">
        <v>3</v>
      </c>
      <c r="M12" s="38">
        <v>3</v>
      </c>
      <c r="N12" s="36">
        <v>6</v>
      </c>
      <c r="O12" s="25">
        <v>3</v>
      </c>
      <c r="P12" s="37">
        <v>8</v>
      </c>
      <c r="Q12" s="38">
        <v>3</v>
      </c>
      <c r="R12" s="36"/>
      <c r="S12" s="37"/>
      <c r="T12" s="38"/>
      <c r="U12" s="36"/>
      <c r="V12" s="37"/>
      <c r="W12" s="38"/>
      <c r="X12" s="36"/>
      <c r="Y12" s="37"/>
      <c r="Z12" s="38"/>
      <c r="AA12" s="36"/>
      <c r="AB12" s="37"/>
      <c r="AC12" s="38"/>
      <c r="AD12" s="36"/>
      <c r="AE12" s="37"/>
      <c r="AF12" s="38"/>
      <c r="AG12" s="36"/>
      <c r="AH12" s="37"/>
      <c r="AI12" s="38"/>
      <c r="AJ12" s="80"/>
      <c r="AK12" s="172">
        <f t="shared" si="2"/>
        <v>0</v>
      </c>
      <c r="AL12" s="173">
        <f t="shared" si="3"/>
        <v>1</v>
      </c>
      <c r="AM12" s="174">
        <f t="shared" si="4"/>
        <v>4</v>
      </c>
      <c r="AN12" s="175">
        <f t="shared" si="5"/>
        <v>5</v>
      </c>
      <c r="AO12" s="173">
        <f t="shared" si="6"/>
        <v>11</v>
      </c>
      <c r="AP12" s="173">
        <f t="shared" si="7"/>
        <v>49</v>
      </c>
      <c r="AQ12" s="176">
        <f t="shared" si="8"/>
        <v>4.454545454545454</v>
      </c>
      <c r="AR12" s="177"/>
    </row>
    <row r="13" spans="1:44" ht="12.75">
      <c r="A13" s="218">
        <v>7</v>
      </c>
      <c r="B13" s="136" t="s">
        <v>88</v>
      </c>
      <c r="C13" s="135"/>
      <c r="D13" s="136"/>
      <c r="E13" s="138"/>
      <c r="F13" s="135">
        <v>9</v>
      </c>
      <c r="G13" s="136">
        <v>10</v>
      </c>
      <c r="H13" s="135">
        <v>5</v>
      </c>
      <c r="I13" s="138">
        <v>3</v>
      </c>
      <c r="J13" s="138">
        <v>4</v>
      </c>
      <c r="K13" s="138">
        <v>2</v>
      </c>
      <c r="L13" s="139"/>
      <c r="M13" s="136"/>
      <c r="N13" s="135">
        <v>5</v>
      </c>
      <c r="O13" s="138">
        <v>5</v>
      </c>
      <c r="P13" s="139"/>
      <c r="Q13" s="136"/>
      <c r="R13" s="135"/>
      <c r="S13" s="139"/>
      <c r="T13" s="136"/>
      <c r="U13" s="135"/>
      <c r="V13" s="139"/>
      <c r="W13" s="136"/>
      <c r="X13" s="135"/>
      <c r="Y13" s="139"/>
      <c r="Z13" s="136"/>
      <c r="AA13" s="135"/>
      <c r="AB13" s="139"/>
      <c r="AC13" s="136"/>
      <c r="AD13" s="135"/>
      <c r="AE13" s="139"/>
      <c r="AF13" s="136"/>
      <c r="AG13" s="135"/>
      <c r="AH13" s="139"/>
      <c r="AI13" s="136"/>
      <c r="AJ13" s="137"/>
      <c r="AK13" s="140">
        <f t="shared" si="2"/>
        <v>0</v>
      </c>
      <c r="AL13" s="141">
        <f t="shared" si="3"/>
        <v>1</v>
      </c>
      <c r="AM13" s="142">
        <f t="shared" si="4"/>
        <v>1</v>
      </c>
      <c r="AN13" s="143">
        <f t="shared" si="5"/>
        <v>2</v>
      </c>
      <c r="AO13" s="141">
        <f t="shared" si="6"/>
        <v>8</v>
      </c>
      <c r="AP13" s="141">
        <f t="shared" si="7"/>
        <v>43</v>
      </c>
      <c r="AQ13" s="144">
        <f t="shared" si="8"/>
        <v>5.375</v>
      </c>
      <c r="AR13" s="145"/>
    </row>
    <row r="14" spans="1:44" ht="12.75">
      <c r="A14" s="36">
        <v>8</v>
      </c>
      <c r="B14" s="54" t="s">
        <v>21</v>
      </c>
      <c r="C14" s="36">
        <v>6</v>
      </c>
      <c r="D14" s="38">
        <v>2</v>
      </c>
      <c r="E14" s="80">
        <v>9</v>
      </c>
      <c r="F14" s="36">
        <v>14</v>
      </c>
      <c r="G14" s="38">
        <v>9</v>
      </c>
      <c r="H14" s="36">
        <v>4</v>
      </c>
      <c r="I14" s="25">
        <v>6</v>
      </c>
      <c r="J14" s="25">
        <v>5</v>
      </c>
      <c r="K14" s="25">
        <v>5</v>
      </c>
      <c r="L14" s="37"/>
      <c r="M14" s="38"/>
      <c r="N14" s="36"/>
      <c r="O14" s="25">
        <v>11</v>
      </c>
      <c r="P14" s="37"/>
      <c r="Q14" s="38">
        <v>7</v>
      </c>
      <c r="R14" s="36"/>
      <c r="S14" s="37"/>
      <c r="T14" s="38"/>
      <c r="U14" s="36"/>
      <c r="V14" s="37"/>
      <c r="W14" s="38"/>
      <c r="X14" s="36"/>
      <c r="Y14" s="37"/>
      <c r="Z14" s="38"/>
      <c r="AA14" s="36"/>
      <c r="AB14" s="37"/>
      <c r="AC14" s="38"/>
      <c r="AD14" s="36"/>
      <c r="AE14" s="37"/>
      <c r="AF14" s="38"/>
      <c r="AG14" s="36"/>
      <c r="AH14" s="37"/>
      <c r="AI14" s="38"/>
      <c r="AJ14" s="80"/>
      <c r="AK14" s="172">
        <f t="shared" si="2"/>
        <v>0</v>
      </c>
      <c r="AL14" s="173">
        <f t="shared" si="3"/>
        <v>1</v>
      </c>
      <c r="AM14" s="174">
        <f t="shared" si="4"/>
        <v>0</v>
      </c>
      <c r="AN14" s="175">
        <f t="shared" si="5"/>
        <v>1</v>
      </c>
      <c r="AO14" s="173">
        <f t="shared" si="6"/>
        <v>11</v>
      </c>
      <c r="AP14" s="173">
        <f t="shared" si="7"/>
        <v>78</v>
      </c>
      <c r="AQ14" s="176">
        <f t="shared" si="8"/>
        <v>7.090909090909091</v>
      </c>
      <c r="AR14" s="177"/>
    </row>
    <row r="15" spans="1:44" ht="12.75">
      <c r="A15" s="218">
        <v>9</v>
      </c>
      <c r="B15" s="136" t="s">
        <v>23</v>
      </c>
      <c r="C15" s="135"/>
      <c r="D15" s="136">
        <v>5</v>
      </c>
      <c r="E15" s="138">
        <v>7</v>
      </c>
      <c r="F15" s="135">
        <v>7</v>
      </c>
      <c r="G15" s="136">
        <v>7</v>
      </c>
      <c r="H15" s="135"/>
      <c r="I15" s="138">
        <v>7</v>
      </c>
      <c r="J15" s="138"/>
      <c r="K15" s="138">
        <v>7</v>
      </c>
      <c r="L15" s="139">
        <v>4</v>
      </c>
      <c r="M15" s="136">
        <v>4</v>
      </c>
      <c r="N15" s="135">
        <v>8</v>
      </c>
      <c r="O15" s="138">
        <v>6</v>
      </c>
      <c r="P15" s="139">
        <v>2</v>
      </c>
      <c r="Q15" s="136">
        <v>5</v>
      </c>
      <c r="R15" s="135"/>
      <c r="S15" s="139"/>
      <c r="T15" s="136"/>
      <c r="U15" s="135"/>
      <c r="V15" s="139"/>
      <c r="W15" s="136"/>
      <c r="X15" s="135"/>
      <c r="Y15" s="139"/>
      <c r="Z15" s="136"/>
      <c r="AA15" s="135"/>
      <c r="AB15" s="139"/>
      <c r="AC15" s="136"/>
      <c r="AD15" s="135"/>
      <c r="AE15" s="139"/>
      <c r="AF15" s="136"/>
      <c r="AG15" s="135"/>
      <c r="AH15" s="139"/>
      <c r="AI15" s="136"/>
      <c r="AJ15" s="137"/>
      <c r="AK15" s="140">
        <f t="shared" si="2"/>
        <v>0</v>
      </c>
      <c r="AL15" s="141">
        <f t="shared" si="3"/>
        <v>1</v>
      </c>
      <c r="AM15" s="142">
        <f t="shared" si="4"/>
        <v>0</v>
      </c>
      <c r="AN15" s="143">
        <f t="shared" si="5"/>
        <v>1</v>
      </c>
      <c r="AO15" s="141">
        <f t="shared" si="6"/>
        <v>12</v>
      </c>
      <c r="AP15" s="141">
        <f t="shared" si="7"/>
        <v>69</v>
      </c>
      <c r="AQ15" s="144">
        <f t="shared" si="8"/>
        <v>5.75</v>
      </c>
      <c r="AR15" s="145"/>
    </row>
    <row r="16" spans="1:44" ht="12.75">
      <c r="A16" s="36">
        <v>10</v>
      </c>
      <c r="B16" s="54" t="s">
        <v>17</v>
      </c>
      <c r="C16" s="36"/>
      <c r="D16" s="38">
        <v>6</v>
      </c>
      <c r="E16" s="80">
        <v>3</v>
      </c>
      <c r="F16" s="36">
        <v>4</v>
      </c>
      <c r="G16" s="38">
        <v>3</v>
      </c>
      <c r="H16" s="36"/>
      <c r="I16" s="25"/>
      <c r="J16" s="25"/>
      <c r="K16" s="25"/>
      <c r="L16" s="37"/>
      <c r="M16" s="38"/>
      <c r="N16" s="36"/>
      <c r="O16" s="25"/>
      <c r="P16" s="37">
        <v>6</v>
      </c>
      <c r="Q16" s="38"/>
      <c r="R16" s="36"/>
      <c r="S16" s="37"/>
      <c r="T16" s="38"/>
      <c r="U16" s="36"/>
      <c r="V16" s="37"/>
      <c r="W16" s="38"/>
      <c r="X16" s="36"/>
      <c r="Y16" s="37"/>
      <c r="Z16" s="38"/>
      <c r="AA16" s="36"/>
      <c r="AB16" s="37"/>
      <c r="AC16" s="38"/>
      <c r="AD16" s="36"/>
      <c r="AE16" s="37"/>
      <c r="AF16" s="38"/>
      <c r="AG16" s="36"/>
      <c r="AH16" s="37"/>
      <c r="AI16" s="38"/>
      <c r="AJ16" s="80"/>
      <c r="AK16" s="172">
        <f t="shared" si="2"/>
        <v>0</v>
      </c>
      <c r="AL16" s="173">
        <f t="shared" si="3"/>
        <v>0</v>
      </c>
      <c r="AM16" s="174">
        <f t="shared" si="4"/>
        <v>2</v>
      </c>
      <c r="AN16" s="175">
        <f t="shared" si="5"/>
        <v>2</v>
      </c>
      <c r="AO16" s="173">
        <f t="shared" si="6"/>
        <v>5</v>
      </c>
      <c r="AP16" s="173">
        <f t="shared" si="7"/>
        <v>22</v>
      </c>
      <c r="AQ16" s="176">
        <f t="shared" si="8"/>
        <v>4.4</v>
      </c>
      <c r="AR16" s="177"/>
    </row>
    <row r="17" spans="1:44" ht="12.75">
      <c r="A17" s="218">
        <v>11</v>
      </c>
      <c r="B17" s="136" t="s">
        <v>83</v>
      </c>
      <c r="C17" s="135"/>
      <c r="D17" s="136"/>
      <c r="E17" s="138"/>
      <c r="F17" s="135"/>
      <c r="G17" s="136"/>
      <c r="H17" s="135">
        <v>7</v>
      </c>
      <c r="I17" s="138">
        <v>12</v>
      </c>
      <c r="J17" s="138">
        <v>6</v>
      </c>
      <c r="K17" s="138">
        <v>10</v>
      </c>
      <c r="L17" s="139">
        <v>7</v>
      </c>
      <c r="M17" s="136">
        <v>8</v>
      </c>
      <c r="N17" s="135">
        <v>7</v>
      </c>
      <c r="O17" s="138">
        <v>15</v>
      </c>
      <c r="P17" s="139">
        <v>7</v>
      </c>
      <c r="Q17" s="136"/>
      <c r="R17" s="135"/>
      <c r="S17" s="139"/>
      <c r="T17" s="136"/>
      <c r="U17" s="135"/>
      <c r="V17" s="139"/>
      <c r="W17" s="136"/>
      <c r="X17" s="135"/>
      <c r="Y17" s="139"/>
      <c r="Z17" s="136"/>
      <c r="AA17" s="135"/>
      <c r="AB17" s="139"/>
      <c r="AC17" s="136"/>
      <c r="AD17" s="135"/>
      <c r="AE17" s="139"/>
      <c r="AF17" s="136"/>
      <c r="AG17" s="135"/>
      <c r="AH17" s="139"/>
      <c r="AI17" s="136"/>
      <c r="AJ17" s="137"/>
      <c r="AK17" s="140">
        <f t="shared" si="2"/>
        <v>0</v>
      </c>
      <c r="AL17" s="141">
        <f t="shared" si="3"/>
        <v>0</v>
      </c>
      <c r="AM17" s="142">
        <f t="shared" si="4"/>
        <v>0</v>
      </c>
      <c r="AN17" s="143">
        <f t="shared" si="5"/>
        <v>0</v>
      </c>
      <c r="AO17" s="141">
        <f t="shared" si="6"/>
        <v>9</v>
      </c>
      <c r="AP17" s="141">
        <f t="shared" si="7"/>
        <v>79</v>
      </c>
      <c r="AQ17" s="144">
        <f t="shared" si="8"/>
        <v>8.777777777777779</v>
      </c>
      <c r="AR17" s="145"/>
    </row>
    <row r="18" spans="1:44" ht="12.75">
      <c r="A18" s="36">
        <v>12</v>
      </c>
      <c r="B18" s="54" t="s">
        <v>89</v>
      </c>
      <c r="C18" s="36">
        <v>7</v>
      </c>
      <c r="D18" s="38">
        <v>12</v>
      </c>
      <c r="E18" s="80">
        <v>8</v>
      </c>
      <c r="F18" s="36">
        <v>16</v>
      </c>
      <c r="G18" s="38">
        <v>16</v>
      </c>
      <c r="H18" s="36"/>
      <c r="I18" s="25"/>
      <c r="J18" s="25"/>
      <c r="K18" s="25"/>
      <c r="L18" s="37"/>
      <c r="M18" s="38">
        <v>5</v>
      </c>
      <c r="N18" s="36">
        <v>9</v>
      </c>
      <c r="O18" s="25">
        <v>9</v>
      </c>
      <c r="P18" s="37"/>
      <c r="Q18" s="38">
        <v>4</v>
      </c>
      <c r="R18" s="36"/>
      <c r="S18" s="37"/>
      <c r="T18" s="38"/>
      <c r="U18" s="36"/>
      <c r="V18" s="37"/>
      <c r="W18" s="38"/>
      <c r="X18" s="36"/>
      <c r="Y18" s="37"/>
      <c r="Z18" s="38"/>
      <c r="AA18" s="36"/>
      <c r="AB18" s="37"/>
      <c r="AC18" s="38"/>
      <c r="AD18" s="36"/>
      <c r="AE18" s="37"/>
      <c r="AF18" s="38"/>
      <c r="AG18" s="36"/>
      <c r="AH18" s="37"/>
      <c r="AI18" s="38"/>
      <c r="AJ18" s="80"/>
      <c r="AK18" s="172">
        <f t="shared" si="2"/>
        <v>0</v>
      </c>
      <c r="AL18" s="173">
        <f t="shared" si="3"/>
        <v>0</v>
      </c>
      <c r="AM18" s="174">
        <f t="shared" si="4"/>
        <v>0</v>
      </c>
      <c r="AN18" s="175">
        <f t="shared" si="5"/>
        <v>0</v>
      </c>
      <c r="AO18" s="173">
        <f t="shared" si="6"/>
        <v>9</v>
      </c>
      <c r="AP18" s="173">
        <f t="shared" si="7"/>
        <v>86</v>
      </c>
      <c r="AQ18" s="176">
        <f t="shared" si="8"/>
        <v>9.555555555555555</v>
      </c>
      <c r="AR18" s="177"/>
    </row>
    <row r="19" spans="1:44" ht="12.75">
      <c r="A19" s="218">
        <v>13</v>
      </c>
      <c r="B19" s="136" t="s">
        <v>90</v>
      </c>
      <c r="C19" s="135">
        <v>10</v>
      </c>
      <c r="D19" s="136">
        <v>8</v>
      </c>
      <c r="E19" s="138"/>
      <c r="F19" s="135">
        <v>15</v>
      </c>
      <c r="G19" s="136">
        <v>15</v>
      </c>
      <c r="H19" s="135"/>
      <c r="I19" s="138"/>
      <c r="J19" s="138"/>
      <c r="K19" s="138"/>
      <c r="L19" s="139">
        <v>10</v>
      </c>
      <c r="M19" s="136">
        <v>7</v>
      </c>
      <c r="N19" s="135"/>
      <c r="O19" s="138">
        <v>16</v>
      </c>
      <c r="P19" s="139">
        <v>8</v>
      </c>
      <c r="Q19" s="136">
        <v>9</v>
      </c>
      <c r="R19" s="135"/>
      <c r="S19" s="139"/>
      <c r="T19" s="136"/>
      <c r="U19" s="135"/>
      <c r="V19" s="139"/>
      <c r="W19" s="136"/>
      <c r="X19" s="135"/>
      <c r="Y19" s="139"/>
      <c r="Z19" s="136"/>
      <c r="AA19" s="135"/>
      <c r="AB19" s="139"/>
      <c r="AC19" s="136"/>
      <c r="AD19" s="135"/>
      <c r="AE19" s="139"/>
      <c r="AF19" s="136"/>
      <c r="AG19" s="135"/>
      <c r="AH19" s="139"/>
      <c r="AI19" s="136"/>
      <c r="AJ19" s="137"/>
      <c r="AK19" s="140">
        <f t="shared" si="2"/>
        <v>0</v>
      </c>
      <c r="AL19" s="141">
        <f t="shared" si="3"/>
        <v>0</v>
      </c>
      <c r="AM19" s="142">
        <f t="shared" si="4"/>
        <v>0</v>
      </c>
      <c r="AN19" s="143">
        <f t="shared" si="5"/>
        <v>0</v>
      </c>
      <c r="AO19" s="141">
        <f t="shared" si="6"/>
        <v>9</v>
      </c>
      <c r="AP19" s="141">
        <f t="shared" si="7"/>
        <v>98</v>
      </c>
      <c r="AQ19" s="144">
        <f t="shared" si="8"/>
        <v>10.88888888888889</v>
      </c>
      <c r="AR19" s="145"/>
    </row>
    <row r="20" spans="1:44" ht="12.75">
      <c r="A20" s="36">
        <v>14</v>
      </c>
      <c r="B20" s="54" t="s">
        <v>91</v>
      </c>
      <c r="C20" s="36">
        <v>11</v>
      </c>
      <c r="D20" s="38">
        <v>14</v>
      </c>
      <c r="E20" s="80"/>
      <c r="F20" s="36"/>
      <c r="G20" s="38"/>
      <c r="H20" s="36"/>
      <c r="I20" s="25"/>
      <c r="J20" s="25"/>
      <c r="K20" s="25">
        <v>8</v>
      </c>
      <c r="L20" s="37"/>
      <c r="M20" s="38">
        <v>10</v>
      </c>
      <c r="N20" s="36">
        <v>4</v>
      </c>
      <c r="O20" s="25">
        <v>10</v>
      </c>
      <c r="P20" s="37">
        <v>10</v>
      </c>
      <c r="Q20" s="38">
        <v>10</v>
      </c>
      <c r="R20" s="36"/>
      <c r="S20" s="37"/>
      <c r="T20" s="38"/>
      <c r="U20" s="36"/>
      <c r="V20" s="37"/>
      <c r="W20" s="38"/>
      <c r="X20" s="36"/>
      <c r="Y20" s="37"/>
      <c r="Z20" s="38"/>
      <c r="AA20" s="36"/>
      <c r="AB20" s="37"/>
      <c r="AC20" s="38"/>
      <c r="AD20" s="36"/>
      <c r="AE20" s="37"/>
      <c r="AF20" s="38"/>
      <c r="AG20" s="36"/>
      <c r="AH20" s="37"/>
      <c r="AI20" s="38"/>
      <c r="AJ20" s="80"/>
      <c r="AK20" s="172">
        <f t="shared" si="2"/>
        <v>0</v>
      </c>
      <c r="AL20" s="173">
        <f t="shared" si="3"/>
        <v>0</v>
      </c>
      <c r="AM20" s="174">
        <f t="shared" si="4"/>
        <v>0</v>
      </c>
      <c r="AN20" s="175">
        <f t="shared" si="5"/>
        <v>0</v>
      </c>
      <c r="AO20" s="173">
        <f t="shared" si="6"/>
        <v>8</v>
      </c>
      <c r="AP20" s="173">
        <f t="shared" si="7"/>
        <v>77</v>
      </c>
      <c r="AQ20" s="176">
        <f t="shared" si="8"/>
        <v>9.625</v>
      </c>
      <c r="AR20" s="177"/>
    </row>
    <row r="21" spans="1:44" ht="12.75">
      <c r="A21" s="218">
        <v>15</v>
      </c>
      <c r="B21" s="136" t="s">
        <v>24</v>
      </c>
      <c r="C21" s="135">
        <v>8</v>
      </c>
      <c r="D21" s="136">
        <v>11</v>
      </c>
      <c r="E21" s="138">
        <v>10</v>
      </c>
      <c r="F21" s="135">
        <v>10</v>
      </c>
      <c r="G21" s="136">
        <v>12</v>
      </c>
      <c r="H21" s="135"/>
      <c r="I21" s="138"/>
      <c r="J21" s="138"/>
      <c r="K21" s="138"/>
      <c r="L21" s="139">
        <v>8</v>
      </c>
      <c r="M21" s="136"/>
      <c r="N21" s="135"/>
      <c r="O21" s="138">
        <v>13</v>
      </c>
      <c r="P21" s="139"/>
      <c r="Q21" s="136">
        <v>8</v>
      </c>
      <c r="R21" s="135"/>
      <c r="S21" s="139"/>
      <c r="T21" s="136"/>
      <c r="U21" s="135"/>
      <c r="V21" s="139"/>
      <c r="W21" s="136"/>
      <c r="X21" s="135"/>
      <c r="Y21" s="139"/>
      <c r="Z21" s="136"/>
      <c r="AA21" s="135"/>
      <c r="AB21" s="139"/>
      <c r="AC21" s="136"/>
      <c r="AD21" s="135"/>
      <c r="AE21" s="139"/>
      <c r="AF21" s="136"/>
      <c r="AG21" s="135"/>
      <c r="AH21" s="139"/>
      <c r="AI21" s="136"/>
      <c r="AJ21" s="137"/>
      <c r="AK21" s="140">
        <f t="shared" si="2"/>
        <v>0</v>
      </c>
      <c r="AL21" s="141">
        <f t="shared" si="3"/>
        <v>0</v>
      </c>
      <c r="AM21" s="142">
        <f t="shared" si="4"/>
        <v>0</v>
      </c>
      <c r="AN21" s="143">
        <f t="shared" si="5"/>
        <v>0</v>
      </c>
      <c r="AO21" s="141">
        <f t="shared" si="6"/>
        <v>8</v>
      </c>
      <c r="AP21" s="141">
        <f t="shared" si="7"/>
        <v>80</v>
      </c>
      <c r="AQ21" s="144">
        <f t="shared" si="8"/>
        <v>10</v>
      </c>
      <c r="AR21" s="145"/>
    </row>
    <row r="22" spans="1:44" ht="12.75">
      <c r="A22" s="36">
        <v>16</v>
      </c>
      <c r="B22" s="54" t="s">
        <v>39</v>
      </c>
      <c r="C22" s="36">
        <v>9</v>
      </c>
      <c r="D22" s="38">
        <v>10</v>
      </c>
      <c r="E22" s="80"/>
      <c r="F22" s="36">
        <v>12</v>
      </c>
      <c r="G22" s="38">
        <v>14</v>
      </c>
      <c r="H22" s="36"/>
      <c r="I22" s="25">
        <v>8</v>
      </c>
      <c r="J22" s="25"/>
      <c r="K22" s="25"/>
      <c r="L22" s="37"/>
      <c r="M22" s="38"/>
      <c r="N22" s="36"/>
      <c r="O22" s="25">
        <v>12</v>
      </c>
      <c r="P22" s="37"/>
      <c r="Q22" s="38"/>
      <c r="R22" s="36"/>
      <c r="S22" s="37"/>
      <c r="T22" s="38"/>
      <c r="U22" s="36"/>
      <c r="V22" s="37"/>
      <c r="W22" s="38"/>
      <c r="X22" s="36"/>
      <c r="Y22" s="37"/>
      <c r="Z22" s="38"/>
      <c r="AA22" s="36"/>
      <c r="AB22" s="37"/>
      <c r="AC22" s="38"/>
      <c r="AD22" s="36"/>
      <c r="AE22" s="37"/>
      <c r="AF22" s="38"/>
      <c r="AG22" s="36"/>
      <c r="AH22" s="37"/>
      <c r="AI22" s="38"/>
      <c r="AJ22" s="80"/>
      <c r="AK22" s="172">
        <f t="shared" si="2"/>
        <v>0</v>
      </c>
      <c r="AL22" s="173">
        <f t="shared" si="3"/>
        <v>0</v>
      </c>
      <c r="AM22" s="174">
        <f t="shared" si="4"/>
        <v>0</v>
      </c>
      <c r="AN22" s="175">
        <f t="shared" si="5"/>
        <v>0</v>
      </c>
      <c r="AO22" s="173">
        <f t="shared" si="6"/>
        <v>6</v>
      </c>
      <c r="AP22" s="173">
        <f t="shared" si="7"/>
        <v>65</v>
      </c>
      <c r="AQ22" s="176">
        <f t="shared" si="8"/>
        <v>10.833333333333334</v>
      </c>
      <c r="AR22" s="177"/>
    </row>
    <row r="23" spans="1:44" ht="12.75">
      <c r="A23" s="218">
        <v>17</v>
      </c>
      <c r="B23" s="136" t="s">
        <v>92</v>
      </c>
      <c r="C23" s="135"/>
      <c r="D23" s="136"/>
      <c r="E23" s="138"/>
      <c r="F23" s="135"/>
      <c r="G23" s="136"/>
      <c r="H23" s="135"/>
      <c r="I23" s="138"/>
      <c r="J23" s="138"/>
      <c r="K23" s="138"/>
      <c r="L23" s="139">
        <v>6</v>
      </c>
      <c r="M23" s="136">
        <v>9</v>
      </c>
      <c r="N23" s="135"/>
      <c r="O23" s="138"/>
      <c r="P23" s="139">
        <v>5</v>
      </c>
      <c r="Q23" s="136">
        <v>11</v>
      </c>
      <c r="R23" s="135"/>
      <c r="S23" s="139"/>
      <c r="T23" s="136"/>
      <c r="U23" s="135"/>
      <c r="V23" s="139"/>
      <c r="W23" s="136"/>
      <c r="X23" s="135"/>
      <c r="Y23" s="139"/>
      <c r="Z23" s="136"/>
      <c r="AA23" s="135"/>
      <c r="AB23" s="139"/>
      <c r="AC23" s="136"/>
      <c r="AD23" s="135"/>
      <c r="AE23" s="139"/>
      <c r="AF23" s="136"/>
      <c r="AG23" s="135"/>
      <c r="AH23" s="139"/>
      <c r="AI23" s="136"/>
      <c r="AJ23" s="137"/>
      <c r="AK23" s="140">
        <f t="shared" si="2"/>
        <v>0</v>
      </c>
      <c r="AL23" s="141">
        <f t="shared" si="3"/>
        <v>0</v>
      </c>
      <c r="AM23" s="142">
        <f t="shared" si="4"/>
        <v>0</v>
      </c>
      <c r="AN23" s="143">
        <f t="shared" si="5"/>
        <v>0</v>
      </c>
      <c r="AO23" s="141">
        <f t="shared" si="6"/>
        <v>4</v>
      </c>
      <c r="AP23" s="141">
        <f t="shared" si="7"/>
        <v>31</v>
      </c>
      <c r="AQ23" s="144">
        <f t="shared" si="8"/>
        <v>7.75</v>
      </c>
      <c r="AR23" s="145"/>
    </row>
    <row r="24" spans="1:44" ht="12.75">
      <c r="A24" s="36">
        <v>18</v>
      </c>
      <c r="B24" s="54" t="s">
        <v>36</v>
      </c>
      <c r="C24" s="36"/>
      <c r="D24" s="38">
        <v>7</v>
      </c>
      <c r="E24" s="80">
        <v>6</v>
      </c>
      <c r="F24" s="36">
        <v>11</v>
      </c>
      <c r="G24" s="38">
        <v>11</v>
      </c>
      <c r="H24" s="36"/>
      <c r="I24" s="25"/>
      <c r="J24" s="25"/>
      <c r="K24" s="25"/>
      <c r="L24" s="37"/>
      <c r="M24" s="38"/>
      <c r="N24" s="36"/>
      <c r="O24" s="25"/>
      <c r="P24" s="37"/>
      <c r="Q24" s="38"/>
      <c r="R24" s="36"/>
      <c r="S24" s="37"/>
      <c r="T24" s="38"/>
      <c r="U24" s="36"/>
      <c r="V24" s="37"/>
      <c r="W24" s="38"/>
      <c r="X24" s="36"/>
      <c r="Y24" s="37"/>
      <c r="Z24" s="38"/>
      <c r="AA24" s="36"/>
      <c r="AB24" s="37"/>
      <c r="AC24" s="38"/>
      <c r="AD24" s="36"/>
      <c r="AE24" s="37"/>
      <c r="AF24" s="38"/>
      <c r="AG24" s="36"/>
      <c r="AH24" s="37"/>
      <c r="AI24" s="38"/>
      <c r="AJ24" s="80"/>
      <c r="AK24" s="172">
        <f t="shared" si="2"/>
        <v>0</v>
      </c>
      <c r="AL24" s="173">
        <f t="shared" si="3"/>
        <v>0</v>
      </c>
      <c r="AM24" s="174">
        <f t="shared" si="4"/>
        <v>0</v>
      </c>
      <c r="AN24" s="175">
        <f t="shared" si="5"/>
        <v>0</v>
      </c>
      <c r="AO24" s="173">
        <f t="shared" si="6"/>
        <v>4</v>
      </c>
      <c r="AP24" s="173">
        <f t="shared" si="7"/>
        <v>35</v>
      </c>
      <c r="AQ24" s="176">
        <f t="shared" si="8"/>
        <v>8.75</v>
      </c>
      <c r="AR24" s="177"/>
    </row>
    <row r="25" spans="1:44" ht="12.75">
      <c r="A25" s="218">
        <v>19</v>
      </c>
      <c r="B25" s="136" t="s">
        <v>55</v>
      </c>
      <c r="C25" s="135"/>
      <c r="D25" s="136"/>
      <c r="E25" s="138"/>
      <c r="F25" s="135">
        <v>13</v>
      </c>
      <c r="G25" s="136">
        <v>13</v>
      </c>
      <c r="H25" s="135"/>
      <c r="I25" s="138"/>
      <c r="J25" s="138"/>
      <c r="K25" s="138"/>
      <c r="L25" s="139"/>
      <c r="M25" s="136">
        <v>6</v>
      </c>
      <c r="N25" s="135"/>
      <c r="O25" s="138"/>
      <c r="P25" s="139"/>
      <c r="Q25" s="136">
        <v>6</v>
      </c>
      <c r="R25" s="135"/>
      <c r="S25" s="139"/>
      <c r="T25" s="136"/>
      <c r="U25" s="135"/>
      <c r="V25" s="139"/>
      <c r="W25" s="136"/>
      <c r="X25" s="135"/>
      <c r="Y25" s="139"/>
      <c r="Z25" s="136"/>
      <c r="AA25" s="135"/>
      <c r="AB25" s="139"/>
      <c r="AC25" s="136"/>
      <c r="AD25" s="135"/>
      <c r="AE25" s="139"/>
      <c r="AF25" s="136"/>
      <c r="AG25" s="135"/>
      <c r="AH25" s="139"/>
      <c r="AI25" s="136"/>
      <c r="AJ25" s="137"/>
      <c r="AK25" s="140">
        <f t="shared" si="2"/>
        <v>0</v>
      </c>
      <c r="AL25" s="141">
        <f t="shared" si="3"/>
        <v>0</v>
      </c>
      <c r="AM25" s="142">
        <f t="shared" si="4"/>
        <v>0</v>
      </c>
      <c r="AN25" s="143">
        <f t="shared" si="5"/>
        <v>0</v>
      </c>
      <c r="AO25" s="141">
        <f t="shared" si="6"/>
        <v>4</v>
      </c>
      <c r="AP25" s="141">
        <f t="shared" si="7"/>
        <v>38</v>
      </c>
      <c r="AQ25" s="144">
        <f t="shared" si="8"/>
        <v>9.5</v>
      </c>
      <c r="AR25" s="145"/>
    </row>
    <row r="26" spans="1:44" ht="12.75">
      <c r="A26" s="36">
        <v>20</v>
      </c>
      <c r="B26" s="54" t="s">
        <v>37</v>
      </c>
      <c r="C26" s="36"/>
      <c r="D26" s="38"/>
      <c r="E26" s="80"/>
      <c r="F26" s="36"/>
      <c r="G26" s="38"/>
      <c r="H26" s="36">
        <v>9</v>
      </c>
      <c r="I26" s="25">
        <v>10</v>
      </c>
      <c r="J26" s="25"/>
      <c r="K26" s="25"/>
      <c r="L26" s="37"/>
      <c r="M26" s="38"/>
      <c r="N26" s="36"/>
      <c r="O26" s="25">
        <v>17</v>
      </c>
      <c r="P26" s="37"/>
      <c r="Q26" s="38"/>
      <c r="R26" s="36"/>
      <c r="S26" s="37"/>
      <c r="T26" s="38"/>
      <c r="U26" s="36"/>
      <c r="V26" s="37"/>
      <c r="W26" s="38"/>
      <c r="X26" s="36"/>
      <c r="Y26" s="37"/>
      <c r="Z26" s="38"/>
      <c r="AA26" s="36"/>
      <c r="AB26" s="37"/>
      <c r="AC26" s="38"/>
      <c r="AD26" s="36"/>
      <c r="AE26" s="37"/>
      <c r="AF26" s="38"/>
      <c r="AG26" s="36"/>
      <c r="AH26" s="37"/>
      <c r="AI26" s="38"/>
      <c r="AJ26" s="80"/>
      <c r="AK26" s="172">
        <f t="shared" si="2"/>
        <v>0</v>
      </c>
      <c r="AL26" s="173">
        <f t="shared" si="3"/>
        <v>0</v>
      </c>
      <c r="AM26" s="174">
        <f t="shared" si="4"/>
        <v>0</v>
      </c>
      <c r="AN26" s="175">
        <f t="shared" si="5"/>
        <v>0</v>
      </c>
      <c r="AO26" s="173">
        <f t="shared" si="6"/>
        <v>3</v>
      </c>
      <c r="AP26" s="173">
        <f t="shared" si="7"/>
        <v>36</v>
      </c>
      <c r="AQ26" s="176">
        <f t="shared" si="8"/>
        <v>12</v>
      </c>
      <c r="AR26" s="177"/>
    </row>
    <row r="27" spans="1:44" ht="12.75">
      <c r="A27" s="218">
        <v>21</v>
      </c>
      <c r="B27" s="136" t="s">
        <v>38</v>
      </c>
      <c r="C27" s="135"/>
      <c r="D27" s="136"/>
      <c r="E27" s="138"/>
      <c r="F27" s="135"/>
      <c r="G27" s="136"/>
      <c r="H27" s="135">
        <v>6</v>
      </c>
      <c r="I27" s="138">
        <v>11</v>
      </c>
      <c r="J27" s="138"/>
      <c r="K27" s="138"/>
      <c r="L27" s="139"/>
      <c r="M27" s="136"/>
      <c r="N27" s="135"/>
      <c r="O27" s="138"/>
      <c r="P27" s="139"/>
      <c r="Q27" s="136"/>
      <c r="R27" s="135"/>
      <c r="S27" s="139"/>
      <c r="T27" s="136"/>
      <c r="U27" s="135"/>
      <c r="V27" s="139"/>
      <c r="W27" s="136"/>
      <c r="X27" s="135"/>
      <c r="Y27" s="139"/>
      <c r="Z27" s="136"/>
      <c r="AA27" s="135"/>
      <c r="AB27" s="139"/>
      <c r="AC27" s="136"/>
      <c r="AD27" s="135"/>
      <c r="AE27" s="139"/>
      <c r="AF27" s="136"/>
      <c r="AG27" s="135"/>
      <c r="AH27" s="139"/>
      <c r="AI27" s="136"/>
      <c r="AJ27" s="137"/>
      <c r="AK27" s="140">
        <f t="shared" si="2"/>
        <v>0</v>
      </c>
      <c r="AL27" s="141">
        <f t="shared" si="3"/>
        <v>0</v>
      </c>
      <c r="AM27" s="142">
        <f t="shared" si="4"/>
        <v>0</v>
      </c>
      <c r="AN27" s="143">
        <f t="shared" si="5"/>
        <v>0</v>
      </c>
      <c r="AO27" s="141">
        <f t="shared" si="6"/>
        <v>2</v>
      </c>
      <c r="AP27" s="141">
        <f t="shared" si="7"/>
        <v>17</v>
      </c>
      <c r="AQ27" s="144">
        <f t="shared" si="8"/>
        <v>8.5</v>
      </c>
      <c r="AR27" s="145"/>
    </row>
    <row r="28" spans="1:44" ht="12.75">
      <c r="A28" s="36">
        <v>22</v>
      </c>
      <c r="B28" s="54" t="s">
        <v>93</v>
      </c>
      <c r="C28" s="36"/>
      <c r="D28" s="38"/>
      <c r="E28" s="80"/>
      <c r="F28" s="36"/>
      <c r="G28" s="38"/>
      <c r="H28" s="36"/>
      <c r="I28" s="25"/>
      <c r="J28" s="25"/>
      <c r="K28" s="25"/>
      <c r="L28" s="37">
        <v>9</v>
      </c>
      <c r="M28" s="38">
        <v>11</v>
      </c>
      <c r="N28" s="36"/>
      <c r="O28" s="25"/>
      <c r="P28" s="37"/>
      <c r="Q28" s="38"/>
      <c r="R28" s="36"/>
      <c r="S28" s="37"/>
      <c r="T28" s="38"/>
      <c r="U28" s="36"/>
      <c r="V28" s="37"/>
      <c r="W28" s="38"/>
      <c r="X28" s="36"/>
      <c r="Y28" s="37"/>
      <c r="Z28" s="38"/>
      <c r="AA28" s="36"/>
      <c r="AB28" s="37"/>
      <c r="AC28" s="38"/>
      <c r="AD28" s="36"/>
      <c r="AE28" s="37"/>
      <c r="AF28" s="38"/>
      <c r="AG28" s="36"/>
      <c r="AH28" s="37"/>
      <c r="AI28" s="38"/>
      <c r="AJ28" s="80"/>
      <c r="AK28" s="172">
        <f t="shared" si="2"/>
        <v>0</v>
      </c>
      <c r="AL28" s="173">
        <f t="shared" si="3"/>
        <v>0</v>
      </c>
      <c r="AM28" s="174">
        <f t="shared" si="4"/>
        <v>0</v>
      </c>
      <c r="AN28" s="175">
        <f t="shared" si="5"/>
        <v>0</v>
      </c>
      <c r="AO28" s="173">
        <f t="shared" si="6"/>
        <v>2</v>
      </c>
      <c r="AP28" s="173">
        <f t="shared" si="7"/>
        <v>20</v>
      </c>
      <c r="AQ28" s="176">
        <f t="shared" si="8"/>
        <v>10</v>
      </c>
      <c r="AR28" s="177"/>
    </row>
    <row r="29" spans="1:44" ht="12.75">
      <c r="A29" s="218">
        <v>23</v>
      </c>
      <c r="B29" s="136" t="s">
        <v>78</v>
      </c>
      <c r="C29" s="135"/>
      <c r="D29" s="136"/>
      <c r="E29" s="138"/>
      <c r="F29" s="135"/>
      <c r="G29" s="136"/>
      <c r="H29" s="135"/>
      <c r="I29" s="138"/>
      <c r="J29" s="138"/>
      <c r="K29" s="138"/>
      <c r="L29" s="139"/>
      <c r="M29" s="136"/>
      <c r="N29" s="135">
        <v>10</v>
      </c>
      <c r="O29" s="138">
        <v>14</v>
      </c>
      <c r="P29" s="139"/>
      <c r="Q29" s="136"/>
      <c r="R29" s="135"/>
      <c r="S29" s="139"/>
      <c r="T29" s="136"/>
      <c r="U29" s="135"/>
      <c r="V29" s="139"/>
      <c r="W29" s="136"/>
      <c r="X29" s="135"/>
      <c r="Y29" s="139"/>
      <c r="Z29" s="136"/>
      <c r="AA29" s="135"/>
      <c r="AB29" s="139"/>
      <c r="AC29" s="136"/>
      <c r="AD29" s="135"/>
      <c r="AE29" s="139"/>
      <c r="AF29" s="136"/>
      <c r="AG29" s="135"/>
      <c r="AH29" s="139"/>
      <c r="AI29" s="136"/>
      <c r="AJ29" s="137"/>
      <c r="AK29" s="140">
        <f t="shared" si="2"/>
        <v>0</v>
      </c>
      <c r="AL29" s="141">
        <f t="shared" si="3"/>
        <v>0</v>
      </c>
      <c r="AM29" s="142">
        <f t="shared" si="4"/>
        <v>0</v>
      </c>
      <c r="AN29" s="143">
        <f t="shared" si="5"/>
        <v>0</v>
      </c>
      <c r="AO29" s="141">
        <f t="shared" si="6"/>
        <v>2</v>
      </c>
      <c r="AP29" s="141">
        <f t="shared" si="7"/>
        <v>24</v>
      </c>
      <c r="AQ29" s="144">
        <f t="shared" si="8"/>
        <v>12</v>
      </c>
      <c r="AR29" s="145"/>
    </row>
    <row r="30" spans="1:44" ht="12.75">
      <c r="A30" s="36">
        <v>24</v>
      </c>
      <c r="B30" s="54" t="s">
        <v>94</v>
      </c>
      <c r="C30" s="36"/>
      <c r="D30" s="38"/>
      <c r="E30" s="80"/>
      <c r="F30" s="36"/>
      <c r="G30" s="38"/>
      <c r="H30" s="36"/>
      <c r="I30" s="25"/>
      <c r="J30" s="25"/>
      <c r="K30" s="25"/>
      <c r="L30" s="37"/>
      <c r="M30" s="38"/>
      <c r="N30" s="36">
        <v>11</v>
      </c>
      <c r="O30" s="25">
        <v>18</v>
      </c>
      <c r="P30" s="37"/>
      <c r="Q30" s="38"/>
      <c r="R30" s="36"/>
      <c r="S30" s="37"/>
      <c r="T30" s="38"/>
      <c r="U30" s="36"/>
      <c r="V30" s="37"/>
      <c r="W30" s="38"/>
      <c r="X30" s="36"/>
      <c r="Y30" s="37"/>
      <c r="Z30" s="38"/>
      <c r="AA30" s="36"/>
      <c r="AB30" s="37"/>
      <c r="AC30" s="38"/>
      <c r="AD30" s="36"/>
      <c r="AE30" s="37"/>
      <c r="AF30" s="38"/>
      <c r="AG30" s="36"/>
      <c r="AH30" s="37"/>
      <c r="AI30" s="38"/>
      <c r="AJ30" s="80"/>
      <c r="AK30" s="172">
        <f t="shared" si="2"/>
        <v>0</v>
      </c>
      <c r="AL30" s="173">
        <f t="shared" si="3"/>
        <v>0</v>
      </c>
      <c r="AM30" s="174">
        <f t="shared" si="4"/>
        <v>0</v>
      </c>
      <c r="AN30" s="175">
        <f t="shared" si="5"/>
        <v>0</v>
      </c>
      <c r="AO30" s="173">
        <f t="shared" si="6"/>
        <v>2</v>
      </c>
      <c r="AP30" s="173">
        <f t="shared" si="7"/>
        <v>29</v>
      </c>
      <c r="AQ30" s="176">
        <f t="shared" si="8"/>
        <v>14.5</v>
      </c>
      <c r="AR30" s="177"/>
    </row>
    <row r="31" spans="1:44" ht="12.75">
      <c r="A31" s="218">
        <v>25</v>
      </c>
      <c r="B31" s="136" t="s">
        <v>95</v>
      </c>
      <c r="C31" s="135"/>
      <c r="D31" s="136"/>
      <c r="E31" s="138"/>
      <c r="F31" s="135"/>
      <c r="G31" s="136"/>
      <c r="H31" s="135"/>
      <c r="I31" s="138"/>
      <c r="J31" s="138"/>
      <c r="K31" s="138">
        <v>6</v>
      </c>
      <c r="L31" s="139"/>
      <c r="M31" s="136"/>
      <c r="N31" s="135"/>
      <c r="O31" s="138"/>
      <c r="P31" s="139"/>
      <c r="Q31" s="136"/>
      <c r="R31" s="135"/>
      <c r="S31" s="139"/>
      <c r="T31" s="136"/>
      <c r="U31" s="135"/>
      <c r="V31" s="139"/>
      <c r="W31" s="136"/>
      <c r="X31" s="135"/>
      <c r="Y31" s="139"/>
      <c r="Z31" s="136"/>
      <c r="AA31" s="135"/>
      <c r="AB31" s="139"/>
      <c r="AC31" s="136"/>
      <c r="AD31" s="135"/>
      <c r="AE31" s="139"/>
      <c r="AF31" s="136"/>
      <c r="AG31" s="135"/>
      <c r="AH31" s="139"/>
      <c r="AI31" s="136"/>
      <c r="AJ31" s="137"/>
      <c r="AK31" s="140">
        <f t="shared" si="2"/>
        <v>0</v>
      </c>
      <c r="AL31" s="141">
        <f t="shared" si="3"/>
        <v>0</v>
      </c>
      <c r="AM31" s="142">
        <f t="shared" si="4"/>
        <v>0</v>
      </c>
      <c r="AN31" s="143">
        <f t="shared" si="5"/>
        <v>0</v>
      </c>
      <c r="AO31" s="141">
        <f t="shared" si="6"/>
        <v>1</v>
      </c>
      <c r="AP31" s="141">
        <f t="shared" si="7"/>
        <v>6</v>
      </c>
      <c r="AQ31" s="144">
        <f t="shared" si="8"/>
        <v>6</v>
      </c>
      <c r="AR31" s="145"/>
    </row>
    <row r="32" spans="1:44" ht="12.75">
      <c r="A32" s="36">
        <v>26</v>
      </c>
      <c r="B32" s="54" t="s">
        <v>35</v>
      </c>
      <c r="C32" s="36"/>
      <c r="D32" s="38"/>
      <c r="E32" s="80"/>
      <c r="F32" s="36"/>
      <c r="G32" s="38"/>
      <c r="H32" s="36"/>
      <c r="I32" s="25"/>
      <c r="J32" s="25">
        <v>9</v>
      </c>
      <c r="K32" s="25"/>
      <c r="L32" s="37"/>
      <c r="M32" s="38"/>
      <c r="N32" s="36"/>
      <c r="O32" s="25"/>
      <c r="P32" s="37"/>
      <c r="Q32" s="38"/>
      <c r="R32" s="36"/>
      <c r="S32" s="37"/>
      <c r="T32" s="38"/>
      <c r="U32" s="36"/>
      <c r="V32" s="37"/>
      <c r="W32" s="38"/>
      <c r="X32" s="36"/>
      <c r="Y32" s="37"/>
      <c r="Z32" s="38"/>
      <c r="AA32" s="36"/>
      <c r="AB32" s="37"/>
      <c r="AC32" s="38"/>
      <c r="AD32" s="36"/>
      <c r="AE32" s="37"/>
      <c r="AF32" s="38"/>
      <c r="AG32" s="36"/>
      <c r="AH32" s="37"/>
      <c r="AI32" s="38"/>
      <c r="AJ32" s="80"/>
      <c r="AK32" s="172">
        <f t="shared" si="2"/>
        <v>0</v>
      </c>
      <c r="AL32" s="173">
        <f t="shared" si="3"/>
        <v>0</v>
      </c>
      <c r="AM32" s="174">
        <f t="shared" si="4"/>
        <v>0</v>
      </c>
      <c r="AN32" s="175">
        <f t="shared" si="5"/>
        <v>0</v>
      </c>
      <c r="AO32" s="173">
        <f t="shared" si="6"/>
        <v>1</v>
      </c>
      <c r="AP32" s="173">
        <f t="shared" si="7"/>
        <v>9</v>
      </c>
      <c r="AQ32" s="176">
        <f t="shared" si="8"/>
        <v>9</v>
      </c>
      <c r="AR32" s="177"/>
    </row>
    <row r="33" spans="1:44" ht="13.5" thickBot="1">
      <c r="A33" s="219">
        <v>27</v>
      </c>
      <c r="B33" s="182" t="s">
        <v>42</v>
      </c>
      <c r="C33" s="183"/>
      <c r="D33" s="182">
        <v>13</v>
      </c>
      <c r="E33" s="184"/>
      <c r="F33" s="183"/>
      <c r="G33" s="182"/>
      <c r="H33" s="183"/>
      <c r="I33" s="184"/>
      <c r="J33" s="184"/>
      <c r="K33" s="184"/>
      <c r="L33" s="185"/>
      <c r="M33" s="182"/>
      <c r="N33" s="183"/>
      <c r="O33" s="184"/>
      <c r="P33" s="185"/>
      <c r="Q33" s="182"/>
      <c r="R33" s="183"/>
      <c r="S33" s="185"/>
      <c r="T33" s="182"/>
      <c r="U33" s="183"/>
      <c r="V33" s="185"/>
      <c r="W33" s="182"/>
      <c r="X33" s="183"/>
      <c r="Y33" s="185"/>
      <c r="Z33" s="182"/>
      <c r="AA33" s="183"/>
      <c r="AB33" s="185"/>
      <c r="AC33" s="182"/>
      <c r="AD33" s="183"/>
      <c r="AE33" s="185"/>
      <c r="AF33" s="182"/>
      <c r="AG33" s="183"/>
      <c r="AH33" s="185"/>
      <c r="AI33" s="182"/>
      <c r="AJ33" s="186"/>
      <c r="AK33" s="187">
        <f t="shared" si="2"/>
        <v>0</v>
      </c>
      <c r="AL33" s="188">
        <f t="shared" si="3"/>
        <v>0</v>
      </c>
      <c r="AM33" s="189">
        <f t="shared" si="4"/>
        <v>0</v>
      </c>
      <c r="AN33" s="190">
        <f t="shared" si="5"/>
        <v>0</v>
      </c>
      <c r="AO33" s="188">
        <f t="shared" si="6"/>
        <v>1</v>
      </c>
      <c r="AP33" s="188">
        <f t="shared" si="7"/>
        <v>13</v>
      </c>
      <c r="AQ33" s="191">
        <f t="shared" si="8"/>
        <v>13</v>
      </c>
      <c r="AR33" s="192"/>
    </row>
    <row r="34" spans="1:44" ht="12.75" hidden="1">
      <c r="A34" s="8">
        <v>24</v>
      </c>
      <c r="B34" s="50" t="s">
        <v>40</v>
      </c>
      <c r="C34" s="85"/>
      <c r="D34" s="86"/>
      <c r="E34" s="43"/>
      <c r="F34" s="87"/>
      <c r="G34" s="86"/>
      <c r="H34" s="87"/>
      <c r="I34" s="56"/>
      <c r="J34" s="56"/>
      <c r="K34" s="56"/>
      <c r="L34" s="88"/>
      <c r="M34" s="86"/>
      <c r="N34" s="87"/>
      <c r="O34" s="56"/>
      <c r="P34" s="88"/>
      <c r="Q34" s="86"/>
      <c r="R34" s="87"/>
      <c r="S34" s="88"/>
      <c r="T34" s="86"/>
      <c r="U34" s="87"/>
      <c r="V34" s="88"/>
      <c r="W34" s="86"/>
      <c r="X34" s="87"/>
      <c r="Y34" s="88"/>
      <c r="Z34" s="86"/>
      <c r="AA34" s="87"/>
      <c r="AB34" s="88"/>
      <c r="AC34" s="86"/>
      <c r="AD34" s="87"/>
      <c r="AE34" s="88"/>
      <c r="AF34" s="86"/>
      <c r="AG34" s="87"/>
      <c r="AH34" s="88"/>
      <c r="AI34" s="86"/>
      <c r="AJ34" s="56"/>
      <c r="AK34" s="52">
        <f t="shared" si="2"/>
        <v>0</v>
      </c>
      <c r="AL34" s="52">
        <f t="shared" si="3"/>
        <v>0</v>
      </c>
      <c r="AM34" s="52">
        <f t="shared" si="4"/>
        <v>0</v>
      </c>
      <c r="AN34" s="52">
        <f t="shared" si="5"/>
        <v>0</v>
      </c>
      <c r="AO34" s="52">
        <f>COUNTA(J34:AM34)</f>
        <v>3</v>
      </c>
      <c r="AP34" s="52">
        <f>SUM(J34:AN34)</f>
        <v>0</v>
      </c>
      <c r="AQ34" s="53">
        <f>AVERAGE(J34:AN34)</f>
        <v>0</v>
      </c>
      <c r="AR34" s="57"/>
    </row>
    <row r="35" spans="1:44" ht="12.75" hidden="1">
      <c r="A35" s="18">
        <v>25</v>
      </c>
      <c r="B35" s="54" t="s">
        <v>41</v>
      </c>
      <c r="C35" s="32"/>
      <c r="D35" s="31"/>
      <c r="E35" s="81"/>
      <c r="F35" s="28"/>
      <c r="G35" s="31"/>
      <c r="H35" s="28"/>
      <c r="I35" s="29"/>
      <c r="J35" s="29"/>
      <c r="K35" s="29"/>
      <c r="L35" s="30"/>
      <c r="M35" s="31"/>
      <c r="N35" s="28"/>
      <c r="O35" s="29"/>
      <c r="P35" s="30"/>
      <c r="Q35" s="31"/>
      <c r="R35" s="28"/>
      <c r="S35" s="30"/>
      <c r="T35" s="31"/>
      <c r="U35" s="28"/>
      <c r="V35" s="30"/>
      <c r="W35" s="31"/>
      <c r="X35" s="28"/>
      <c r="Y35" s="30"/>
      <c r="Z35" s="31"/>
      <c r="AA35" s="28"/>
      <c r="AB35" s="30"/>
      <c r="AC35" s="31"/>
      <c r="AD35" s="28"/>
      <c r="AE35" s="30"/>
      <c r="AF35" s="31"/>
      <c r="AG35" s="28"/>
      <c r="AH35" s="30"/>
      <c r="AI35" s="31"/>
      <c r="AJ35" s="56"/>
      <c r="AK35" s="52">
        <f t="shared" si="2"/>
        <v>0</v>
      </c>
      <c r="AL35" s="52">
        <f t="shared" si="3"/>
        <v>0</v>
      </c>
      <c r="AM35" s="52">
        <f t="shared" si="4"/>
        <v>0</v>
      </c>
      <c r="AN35" s="52">
        <f t="shared" si="5"/>
        <v>0</v>
      </c>
      <c r="AO35" s="52">
        <f>COUNTA(J35:AM35)</f>
        <v>3</v>
      </c>
      <c r="AP35" s="52">
        <f>SUM(J35:AN35)</f>
        <v>0</v>
      </c>
      <c r="AQ35" s="53">
        <f>AVERAGE(J35:AN35)</f>
        <v>0</v>
      </c>
      <c r="AR35" s="57"/>
    </row>
    <row r="36" spans="1:44" ht="13.5" hidden="1" thickBot="1">
      <c r="A36" s="18">
        <v>26</v>
      </c>
      <c r="B36" s="59" t="s">
        <v>43</v>
      </c>
      <c r="C36" s="42"/>
      <c r="D36" s="41"/>
      <c r="E36" s="69"/>
      <c r="F36" s="39"/>
      <c r="G36" s="41"/>
      <c r="H36" s="39"/>
      <c r="I36" s="34"/>
      <c r="J36" s="34"/>
      <c r="K36" s="34"/>
      <c r="L36" s="40"/>
      <c r="M36" s="41"/>
      <c r="N36" s="39"/>
      <c r="O36" s="34"/>
      <c r="P36" s="40"/>
      <c r="Q36" s="41"/>
      <c r="R36" s="39"/>
      <c r="S36" s="40"/>
      <c r="T36" s="41"/>
      <c r="U36" s="39"/>
      <c r="V36" s="40"/>
      <c r="W36" s="41"/>
      <c r="X36" s="39"/>
      <c r="Y36" s="40"/>
      <c r="Z36" s="41"/>
      <c r="AA36" s="39"/>
      <c r="AB36" s="40"/>
      <c r="AC36" s="41"/>
      <c r="AD36" s="39"/>
      <c r="AE36" s="40"/>
      <c r="AF36" s="41"/>
      <c r="AG36" s="39"/>
      <c r="AH36" s="40"/>
      <c r="AI36" s="41"/>
      <c r="AJ36" s="56"/>
      <c r="AK36" s="52">
        <f t="shared" si="2"/>
        <v>0</v>
      </c>
      <c r="AL36" s="52">
        <f t="shared" si="3"/>
        <v>0</v>
      </c>
      <c r="AM36" s="52">
        <f t="shared" si="4"/>
        <v>0</v>
      </c>
      <c r="AN36" s="52">
        <f t="shared" si="5"/>
        <v>0</v>
      </c>
      <c r="AO36" s="52">
        <f>COUNTA(J36:AM36)</f>
        <v>3</v>
      </c>
      <c r="AP36" s="52">
        <f>SUM(J36:AN36)</f>
        <v>0</v>
      </c>
      <c r="AQ36" s="53">
        <f>AVERAGE(J36:AN36)</f>
        <v>0</v>
      </c>
      <c r="AR36" s="35"/>
    </row>
  </sheetData>
  <mergeCells count="20">
    <mergeCell ref="N3:Q3"/>
    <mergeCell ref="B3:B6"/>
    <mergeCell ref="H3:M3"/>
    <mergeCell ref="C3:D4"/>
    <mergeCell ref="E3:E4"/>
    <mergeCell ref="H4:I4"/>
    <mergeCell ref="L4:M4"/>
    <mergeCell ref="J4:K4"/>
    <mergeCell ref="N4:O4"/>
    <mergeCell ref="P4:Q4"/>
    <mergeCell ref="A1:AR1"/>
    <mergeCell ref="U3:W3"/>
    <mergeCell ref="R3:T3"/>
    <mergeCell ref="X3:Z3"/>
    <mergeCell ref="AA3:AC3"/>
    <mergeCell ref="AD3:AF3"/>
    <mergeCell ref="AG3:AI3"/>
    <mergeCell ref="A3:A6"/>
    <mergeCell ref="AK3:AR3"/>
    <mergeCell ref="F3:G3"/>
  </mergeCells>
  <printOptions/>
  <pageMargins left="0.28" right="0.24" top="0.52" bottom="0.51" header="0.5" footer="0.5"/>
  <pageSetup fitToHeight="2" horizontalDpi="600" verticalDpi="600" orientation="landscape" paperSize="9" scale="1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view="pageBreakPreview" zoomScaleSheetLayoutView="100" workbookViewId="0" topLeftCell="A1">
      <selection activeCell="P9" sqref="P9"/>
    </sheetView>
  </sheetViews>
  <sheetFormatPr defaultColWidth="9.00390625" defaultRowHeight="12.75"/>
  <cols>
    <col min="1" max="1" width="2.875" style="0" customWidth="1"/>
    <col min="2" max="3" width="14.75390625" style="0" customWidth="1"/>
    <col min="4" max="4" width="17.75390625" style="0" customWidth="1"/>
    <col min="5" max="9" width="3.25390625" style="0" customWidth="1"/>
    <col min="10" max="15" width="3.125" style="0" hidden="1" customWidth="1"/>
    <col min="16" max="16" width="4.75390625" style="0" customWidth="1"/>
    <col min="17" max="17" width="3.125" style="0" customWidth="1"/>
  </cols>
  <sheetData>
    <row r="1" spans="1:17" ht="32.25" customHeight="1">
      <c r="A1" s="268" t="s">
        <v>84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17" ht="16.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3.5" thickBot="1">
      <c r="A3" s="61"/>
      <c r="B3" s="62"/>
      <c r="C3" s="62"/>
      <c r="D3" s="63"/>
      <c r="E3" s="272" t="s">
        <v>86</v>
      </c>
      <c r="F3" s="273"/>
      <c r="G3" s="273"/>
      <c r="H3" s="273"/>
      <c r="I3" s="273"/>
      <c r="J3" s="62"/>
      <c r="K3" s="62"/>
      <c r="L3" s="62"/>
      <c r="M3" s="62"/>
      <c r="N3" s="62"/>
      <c r="O3" s="63"/>
      <c r="P3" s="61"/>
      <c r="Q3" s="63"/>
    </row>
    <row r="4" spans="1:17" s="49" customFormat="1" ht="39" customHeight="1" thickBot="1">
      <c r="A4" s="85" t="s">
        <v>8</v>
      </c>
      <c r="B4" s="88" t="s">
        <v>46</v>
      </c>
      <c r="C4" s="43" t="s">
        <v>9</v>
      </c>
      <c r="D4" s="155" t="s">
        <v>47</v>
      </c>
      <c r="E4" s="99">
        <v>2010</v>
      </c>
      <c r="F4" s="64">
        <v>2011</v>
      </c>
      <c r="G4" s="65">
        <v>2012</v>
      </c>
      <c r="H4" s="65">
        <v>2013</v>
      </c>
      <c r="I4" s="66">
        <v>2014</v>
      </c>
      <c r="J4" s="67">
        <v>2015</v>
      </c>
      <c r="K4" s="67">
        <v>2016</v>
      </c>
      <c r="L4" s="67">
        <v>2017</v>
      </c>
      <c r="M4" s="67">
        <v>2018</v>
      </c>
      <c r="N4" s="67">
        <v>2019</v>
      </c>
      <c r="O4" s="66">
        <v>2020</v>
      </c>
      <c r="P4" s="99" t="s">
        <v>44</v>
      </c>
      <c r="Q4" s="68" t="s">
        <v>45</v>
      </c>
    </row>
    <row r="5" spans="1:17" ht="25.5">
      <c r="A5" s="157">
        <v>1</v>
      </c>
      <c r="B5" s="158" t="s">
        <v>82</v>
      </c>
      <c r="C5" s="159" t="s">
        <v>22</v>
      </c>
      <c r="D5" s="160" t="s">
        <v>48</v>
      </c>
      <c r="E5" s="161">
        <v>1</v>
      </c>
      <c r="F5" s="162">
        <v>1</v>
      </c>
      <c r="G5" s="162"/>
      <c r="H5" s="162">
        <v>3</v>
      </c>
      <c r="I5" s="197">
        <v>2</v>
      </c>
      <c r="J5" s="193"/>
      <c r="K5" s="163"/>
      <c r="L5" s="163"/>
      <c r="M5" s="163"/>
      <c r="N5" s="163"/>
      <c r="O5" s="162"/>
      <c r="P5" s="150">
        <f aca="true" t="shared" si="0" ref="P5:P17">COUNTA(E5:O5)</f>
        <v>4</v>
      </c>
      <c r="Q5" s="70"/>
    </row>
    <row r="6" spans="1:17" ht="25.5">
      <c r="A6" s="24">
        <v>2</v>
      </c>
      <c r="B6" s="21" t="s">
        <v>0</v>
      </c>
      <c r="C6" s="19" t="s">
        <v>24</v>
      </c>
      <c r="D6" s="54" t="s">
        <v>48</v>
      </c>
      <c r="E6" s="147"/>
      <c r="F6" s="148"/>
      <c r="G6" s="148">
        <v>1</v>
      </c>
      <c r="H6" s="148"/>
      <c r="I6" s="198"/>
      <c r="J6" s="194"/>
      <c r="K6" s="149"/>
      <c r="L6" s="149"/>
      <c r="M6" s="149"/>
      <c r="N6" s="149"/>
      <c r="O6" s="148"/>
      <c r="P6" s="151">
        <f t="shared" si="0"/>
        <v>1</v>
      </c>
      <c r="Q6" s="58"/>
    </row>
    <row r="7" spans="1:17" ht="12.75">
      <c r="A7" s="24">
        <v>3</v>
      </c>
      <c r="B7" s="21" t="s">
        <v>5</v>
      </c>
      <c r="C7" s="19" t="s">
        <v>18</v>
      </c>
      <c r="D7" s="54" t="s">
        <v>51</v>
      </c>
      <c r="E7" s="147"/>
      <c r="F7" s="148"/>
      <c r="G7" s="148"/>
      <c r="H7" s="148">
        <v>1</v>
      </c>
      <c r="I7" s="198"/>
      <c r="J7" s="194"/>
      <c r="K7" s="149"/>
      <c r="L7" s="149"/>
      <c r="M7" s="149"/>
      <c r="N7" s="149"/>
      <c r="O7" s="148"/>
      <c r="P7" s="151">
        <f t="shared" si="0"/>
        <v>1</v>
      </c>
      <c r="Q7" s="58"/>
    </row>
    <row r="8" spans="1:17" ht="25.5">
      <c r="A8" s="24">
        <v>4</v>
      </c>
      <c r="B8" s="21" t="s">
        <v>7</v>
      </c>
      <c r="C8" s="19" t="s">
        <v>55</v>
      </c>
      <c r="D8" s="54" t="s">
        <v>48</v>
      </c>
      <c r="E8" s="147"/>
      <c r="F8" s="148"/>
      <c r="G8" s="148">
        <v>2</v>
      </c>
      <c r="H8" s="148"/>
      <c r="I8" s="198"/>
      <c r="J8" s="194"/>
      <c r="K8" s="149"/>
      <c r="L8" s="149"/>
      <c r="M8" s="149"/>
      <c r="N8" s="149"/>
      <c r="O8" s="148"/>
      <c r="P8" s="151">
        <f t="shared" si="0"/>
        <v>1</v>
      </c>
      <c r="Q8" s="58"/>
    </row>
    <row r="9" spans="1:17" ht="25.5">
      <c r="A9" s="24">
        <v>5</v>
      </c>
      <c r="B9" s="37" t="s">
        <v>27</v>
      </c>
      <c r="C9" s="19" t="s">
        <v>56</v>
      </c>
      <c r="D9" s="146" t="s">
        <v>51</v>
      </c>
      <c r="E9" s="152"/>
      <c r="F9" s="153"/>
      <c r="G9" s="153"/>
      <c r="H9" s="153">
        <v>2</v>
      </c>
      <c r="I9" s="199"/>
      <c r="J9" s="195"/>
      <c r="K9" s="154"/>
      <c r="L9" s="154"/>
      <c r="M9" s="154"/>
      <c r="N9" s="154"/>
      <c r="O9" s="153"/>
      <c r="P9" s="151">
        <f t="shared" si="0"/>
        <v>1</v>
      </c>
      <c r="Q9" s="72"/>
    </row>
    <row r="10" spans="1:17" ht="26.25" thickBot="1">
      <c r="A10" s="6">
        <v>6</v>
      </c>
      <c r="B10" s="164" t="s">
        <v>76</v>
      </c>
      <c r="C10" s="165" t="s">
        <v>81</v>
      </c>
      <c r="D10" s="59" t="s">
        <v>51</v>
      </c>
      <c r="E10" s="200"/>
      <c r="F10" s="166"/>
      <c r="G10" s="166"/>
      <c r="H10" s="166"/>
      <c r="I10" s="201">
        <v>1</v>
      </c>
      <c r="J10" s="196"/>
      <c r="K10" s="167"/>
      <c r="L10" s="167"/>
      <c r="M10" s="167"/>
      <c r="N10" s="167"/>
      <c r="O10" s="166"/>
      <c r="P10" s="168">
        <f t="shared" si="0"/>
        <v>1</v>
      </c>
      <c r="Q10" s="110"/>
    </row>
    <row r="11" spans="1:17" ht="12.75" hidden="1">
      <c r="A11" s="14">
        <v>7</v>
      </c>
      <c r="B11" s="11" t="s">
        <v>2</v>
      </c>
      <c r="C11" s="9" t="s">
        <v>2</v>
      </c>
      <c r="D11" s="50" t="s">
        <v>48</v>
      </c>
      <c r="E11" s="50"/>
      <c r="F11" s="50"/>
      <c r="G11" s="50"/>
      <c r="H11" s="50"/>
      <c r="I11" s="9"/>
      <c r="J11" s="9"/>
      <c r="K11" s="9"/>
      <c r="L11" s="9"/>
      <c r="M11" s="9"/>
      <c r="N11" s="9"/>
      <c r="O11" s="50"/>
      <c r="P11" s="100">
        <f t="shared" si="0"/>
        <v>0</v>
      </c>
      <c r="Q11" s="156"/>
    </row>
    <row r="12" spans="1:17" ht="25.5" hidden="1">
      <c r="A12" s="32">
        <v>8</v>
      </c>
      <c r="B12" s="30" t="s">
        <v>1</v>
      </c>
      <c r="C12" s="98" t="s">
        <v>21</v>
      </c>
      <c r="D12" s="84" t="s">
        <v>50</v>
      </c>
      <c r="E12" s="84"/>
      <c r="F12" s="84"/>
      <c r="G12" s="84"/>
      <c r="H12" s="84"/>
      <c r="I12" s="27"/>
      <c r="J12" s="27"/>
      <c r="K12" s="27"/>
      <c r="L12" s="27"/>
      <c r="M12" s="27"/>
      <c r="N12" s="27"/>
      <c r="O12" s="84"/>
      <c r="P12" s="71">
        <f t="shared" si="0"/>
        <v>0</v>
      </c>
      <c r="Q12" s="73"/>
    </row>
    <row r="13" spans="1:17" ht="12.75" hidden="1">
      <c r="A13" s="24">
        <v>9</v>
      </c>
      <c r="B13" s="21" t="s">
        <v>4</v>
      </c>
      <c r="C13" s="19" t="s">
        <v>36</v>
      </c>
      <c r="D13" s="54" t="s">
        <v>49</v>
      </c>
      <c r="E13" s="54"/>
      <c r="F13" s="54"/>
      <c r="G13" s="54"/>
      <c r="H13" s="54"/>
      <c r="I13" s="19"/>
      <c r="J13" s="19"/>
      <c r="K13" s="19"/>
      <c r="L13" s="19"/>
      <c r="M13" s="19"/>
      <c r="N13" s="19"/>
      <c r="O13" s="54"/>
      <c r="P13" s="71">
        <f t="shared" si="0"/>
        <v>0</v>
      </c>
      <c r="Q13" s="58"/>
    </row>
    <row r="14" spans="1:17" ht="25.5" hidden="1">
      <c r="A14" s="32">
        <v>10</v>
      </c>
      <c r="B14" s="21" t="s">
        <v>26</v>
      </c>
      <c r="C14" s="19" t="s">
        <v>19</v>
      </c>
      <c r="D14" s="55" t="s">
        <v>52</v>
      </c>
      <c r="E14" s="55"/>
      <c r="F14" s="55"/>
      <c r="G14" s="55"/>
      <c r="H14" s="55"/>
      <c r="I14" s="19"/>
      <c r="J14" s="19"/>
      <c r="K14" s="19"/>
      <c r="L14" s="19"/>
      <c r="M14" s="19"/>
      <c r="N14" s="19"/>
      <c r="O14" s="55"/>
      <c r="P14" s="71">
        <f t="shared" si="0"/>
        <v>0</v>
      </c>
      <c r="Q14" s="73"/>
    </row>
    <row r="15" spans="1:17" ht="25.5" hidden="1">
      <c r="A15" s="32">
        <v>11</v>
      </c>
      <c r="B15" s="21" t="s">
        <v>53</v>
      </c>
      <c r="C15" s="19" t="s">
        <v>20</v>
      </c>
      <c r="D15" s="54" t="s">
        <v>54</v>
      </c>
      <c r="E15" s="54"/>
      <c r="F15" s="54"/>
      <c r="G15" s="54"/>
      <c r="H15" s="54"/>
      <c r="I15" s="19"/>
      <c r="J15" s="19"/>
      <c r="K15" s="19"/>
      <c r="L15" s="19"/>
      <c r="M15" s="19"/>
      <c r="N15" s="19"/>
      <c r="O15" s="54"/>
      <c r="P15" s="71">
        <f t="shared" si="0"/>
        <v>0</v>
      </c>
      <c r="Q15" s="58"/>
    </row>
    <row r="16" spans="1:17" ht="25.5" hidden="1">
      <c r="A16" s="28">
        <v>12</v>
      </c>
      <c r="B16" s="56" t="s">
        <v>23</v>
      </c>
      <c r="C16" s="74" t="s">
        <v>23</v>
      </c>
      <c r="D16" s="75" t="s">
        <v>50</v>
      </c>
      <c r="E16" s="75"/>
      <c r="F16" s="75"/>
      <c r="G16" s="19"/>
      <c r="H16" s="19"/>
      <c r="I16" s="19"/>
      <c r="J16" s="19"/>
      <c r="K16" s="19"/>
      <c r="L16" s="19"/>
      <c r="M16" s="19"/>
      <c r="N16" s="19"/>
      <c r="O16" s="75"/>
      <c r="P16" s="71">
        <f t="shared" si="0"/>
        <v>0</v>
      </c>
      <c r="Q16" s="76"/>
    </row>
    <row r="17" spans="1:17" ht="13.5" hidden="1" thickBot="1">
      <c r="A17" s="77">
        <v>13</v>
      </c>
      <c r="B17" s="40" t="s">
        <v>6</v>
      </c>
      <c r="C17" s="78" t="s">
        <v>38</v>
      </c>
      <c r="D17" s="89" t="s">
        <v>51</v>
      </c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55"/>
      <c r="P17" s="295">
        <f t="shared" si="0"/>
        <v>0</v>
      </c>
      <c r="Q17" s="31"/>
    </row>
    <row r="18" spans="1:17" ht="13.5" thickBot="1">
      <c r="A18" s="301" t="s">
        <v>87</v>
      </c>
      <c r="B18" s="302"/>
      <c r="C18" s="302"/>
      <c r="D18" s="303"/>
      <c r="E18" s="296">
        <v>1</v>
      </c>
      <c r="F18" s="297">
        <v>1</v>
      </c>
      <c r="G18" s="298">
        <v>2</v>
      </c>
      <c r="H18" s="298">
        <v>3</v>
      </c>
      <c r="I18" s="299">
        <v>2</v>
      </c>
      <c r="J18" s="300"/>
      <c r="K18" s="300"/>
      <c r="L18" s="300"/>
      <c r="M18" s="300"/>
      <c r="N18" s="300"/>
      <c r="O18" s="299"/>
      <c r="P18" s="296">
        <f>SUM(E18:O18)</f>
        <v>9</v>
      </c>
      <c r="Q18" s="63"/>
    </row>
  </sheetData>
  <mergeCells count="3">
    <mergeCell ref="A1:Q1"/>
    <mergeCell ref="E3:I3"/>
    <mergeCell ref="A18:D18"/>
  </mergeCells>
  <printOptions horizontalCentered="1" verticalCentered="1"/>
  <pageMargins left="0.1968503937007874" right="0.2362204724409449" top="0.5118110236220472" bottom="0.5118110236220472" header="0.5118110236220472" footer="0.5118110236220472"/>
  <pageSetup horizontalDpi="600" verticalDpi="6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mitrich</dc:creator>
  <cp:keywords/>
  <dc:description/>
  <cp:lastModifiedBy>mitrich</cp:lastModifiedBy>
  <cp:lastPrinted>2014-03-24T04:48:15Z</cp:lastPrinted>
  <dcterms:created xsi:type="dcterms:W3CDTF">2013-03-01T17:19:23Z</dcterms:created>
  <dcterms:modified xsi:type="dcterms:W3CDTF">2014-03-30T16:51:54Z</dcterms:modified>
  <cp:category/>
  <cp:version/>
  <cp:contentType/>
  <cp:contentStatus/>
</cp:coreProperties>
</file>